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layGibney\Google Drive\Personal\Private\PERSONAL\"/>
    </mc:Choice>
  </mc:AlternateContent>
  <xr:revisionPtr revIDLastSave="0" documentId="8_{ED0563A3-E055-402D-9600-A6812960EBB0}" xr6:coauthVersionLast="47" xr6:coauthVersionMax="47" xr10:uidLastSave="{00000000-0000-0000-0000-000000000000}"/>
  <bookViews>
    <workbookView xWindow="720" yWindow="168" windowWidth="22236" windowHeight="12120" xr2:uid="{B1C81F49-BB56-4172-A2F6-DFFB1AF326F2}"/>
  </bookViews>
  <sheets>
    <sheet name="Register" sheetId="1" r:id="rId1"/>
    <sheet name="Register (2)" sheetId="4" r:id="rId2"/>
    <sheet name="Categories" sheetId="2" r:id="rId3"/>
    <sheet name="Categories (2)" sheetId="6" r:id="rId4"/>
    <sheet name="Chart" sheetId="3" r:id="rId5"/>
    <sheet name="Chart (2)" sheetId="5" r:id="rId6"/>
  </sheets>
  <calcPr calcId="191029"/>
  <pivotCaches>
    <pivotCache cacheId="0" r:id="rId7"/>
    <pivotCache cacheId="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C30" i="4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C30" i="1"/>
  <c r="E30" i="1"/>
  <c r="F30" i="1"/>
  <c r="G5" i="1"/>
  <c r="G17" i="4" l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6" i="1"/>
  <c r="G7" i="1" s="1"/>
  <c r="G1" i="4" l="1"/>
  <c r="G8" i="1"/>
  <c r="G9" i="1" s="1"/>
  <c r="G10" i="1" s="1"/>
  <c r="G11" i="1" s="1"/>
  <c r="G12" i="1" s="1"/>
  <c r="G13" i="1" s="1"/>
  <c r="G14" i="1" s="1"/>
  <c r="G15" i="1" s="1"/>
  <c r="G16" i="1" l="1"/>
  <c r="G17" i="1" l="1"/>
  <c r="G18" i="1" l="1"/>
  <c r="G19" i="1" l="1"/>
  <c r="G20" i="1" l="1"/>
  <c r="G21" i="1" s="1"/>
  <c r="G22" i="1" l="1"/>
  <c r="G23" i="1" l="1"/>
  <c r="G24" i="1" l="1"/>
  <c r="G25" i="1" s="1"/>
  <c r="G26" i="1" l="1"/>
  <c r="G27" i="1" l="1"/>
  <c r="G28" i="1" l="1"/>
  <c r="G29" i="1" l="1"/>
  <c r="G1" i="1" s="1"/>
</calcChain>
</file>

<file path=xl/sharedStrings.xml><?xml version="1.0" encoding="utf-8"?>
<sst xmlns="http://schemas.openxmlformats.org/spreadsheetml/2006/main" count="167" uniqueCount="56">
  <si>
    <t>Date</t>
  </si>
  <si>
    <t>Check #</t>
  </si>
  <si>
    <t>Transaction Description</t>
  </si>
  <si>
    <t>Withdrawal</t>
  </si>
  <si>
    <t>Deposit</t>
  </si>
  <si>
    <t>Balance</t>
  </si>
  <si>
    <t>Category</t>
  </si>
  <si>
    <t>—</t>
  </si>
  <si>
    <t>Groceries</t>
  </si>
  <si>
    <t>Medical</t>
  </si>
  <si>
    <t>Credit Card</t>
  </si>
  <si>
    <t>Auto Repair</t>
  </si>
  <si>
    <t>Car Payment</t>
  </si>
  <si>
    <t>Insurance</t>
  </si>
  <si>
    <t>MISC</t>
  </si>
  <si>
    <t>Entertainment</t>
  </si>
  <si>
    <t>Cell Phone</t>
  </si>
  <si>
    <t>Dining Out</t>
  </si>
  <si>
    <t>Electric Bill</t>
  </si>
  <si>
    <t>Household Items</t>
  </si>
  <si>
    <t>Cox Cable</t>
  </si>
  <si>
    <t>Mortgage/Rent</t>
  </si>
  <si>
    <t>Wages</t>
  </si>
  <si>
    <t>Water / Garbage</t>
  </si>
  <si>
    <t>Sheetz</t>
  </si>
  <si>
    <t>Wal-Mart</t>
  </si>
  <si>
    <t>McDonalds</t>
  </si>
  <si>
    <t>Kroger</t>
  </si>
  <si>
    <t>CVS/Pharmacy</t>
  </si>
  <si>
    <t>Payroll</t>
  </si>
  <si>
    <t>Food Lion</t>
  </si>
  <si>
    <t>Citicorp</t>
  </si>
  <si>
    <t>Water Authority</t>
  </si>
  <si>
    <t>OPENING BALANCE</t>
  </si>
  <si>
    <t>Ford Motors</t>
  </si>
  <si>
    <t>Verizon Wireless</t>
  </si>
  <si>
    <t>Expense Reiumbursement</t>
  </si>
  <si>
    <t>Magazine Subsription</t>
  </si>
  <si>
    <t>Gas Company</t>
  </si>
  <si>
    <t>Auto Gas</t>
  </si>
  <si>
    <t>Property Tax Bill</t>
  </si>
  <si>
    <t>Taxes</t>
  </si>
  <si>
    <t>Row Labels</t>
  </si>
  <si>
    <t>(blank)</t>
  </si>
  <si>
    <t>Grand Total</t>
  </si>
  <si>
    <t>Sum of Withdrawal</t>
  </si>
  <si>
    <t>Sum of Deposit</t>
  </si>
  <si>
    <t>Water / Sewer</t>
  </si>
  <si>
    <t>Five Guys</t>
  </si>
  <si>
    <t>Olive Garden</t>
  </si>
  <si>
    <t>Current Balance:</t>
  </si>
  <si>
    <t>Checking Account Register</t>
  </si>
  <si>
    <t>Count:</t>
  </si>
  <si>
    <t>Sum  |  Sum:</t>
  </si>
  <si>
    <t>Expense reimbursement</t>
  </si>
  <si>
    <t>Checking Account Register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</si>
</sst>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9">
    <xf numFmtId="0" fontId="0" fillId="0" borderId="0" xfId="0"/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4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4" fontId="3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center" wrapText="1"/>
    </xf>
    <xf numFmtId="8" fontId="3" fillId="0" borderId="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8" fontId="2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8" fontId="2" fillId="0" borderId="2" xfId="0" applyNumberFormat="1" applyFont="1" applyFill="1" applyBorder="1" applyAlignment="1">
      <alignment horizontal="right" wrapText="1"/>
    </xf>
    <xf numFmtId="8" fontId="2" fillId="0" borderId="3" xfId="0" applyNumberFormat="1" applyFont="1" applyFill="1" applyBorder="1" applyAlignment="1">
      <alignment horizontal="right" wrapText="1"/>
    </xf>
    <xf numFmtId="8" fontId="3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pivotButton="1" applyFont="1"/>
    <xf numFmtId="164" fontId="8" fillId="0" borderId="0" xfId="0" applyNumberFormat="1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164" fontId="9" fillId="4" borderId="7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</cellXfs>
  <cellStyles count="2">
    <cellStyle name="20% - Accent1" xfId="1" builtinId="30"/>
    <cellStyle name="Normal" xfId="0" builtinId="0" customBuiltin="1"/>
  </cellStyles>
  <dxfs count="110">
    <dxf>
      <numFmt numFmtId="164" formatCode="&quot;$&quot;#,##0.00"/>
    </dxf>
    <dxf>
      <numFmt numFmtId="164" formatCode="&quot;$&quot;#,##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2" formatCode="&quot;$&quot;#,##0.00_);[Red]\(&quot;$&quot;#,##0.00\)"/>
      <fill>
        <patternFill patternType="solid">
          <fgColor indexed="64"/>
          <bgColor rgb="FF00660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numFmt numFmtId="164" formatCode="&quot;$&quot;#,##0.00"/>
    </dxf>
    <dxf>
      <numFmt numFmtId="164" formatCode="&quot;$&quot;#,##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4" formatCode="&quot;$&quot;#,##0.00"/>
    </dxf>
    <dxf>
      <numFmt numFmtId="164" formatCode="&quot;$&quot;#,##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4" formatCode="&quot;$&quot;#,##0.00"/>
    </dxf>
    <dxf>
      <numFmt numFmtId="164" formatCode="&quot;$&quot;#,##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&quot;$&quot;#,##0.00_);[Red]\(&quot;$&quot;#,##0.00\)"/>
      <fill>
        <patternFill patternType="none">
          <fgColor theme="4" tint="0.79998168889431442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fill>
        <patternFill patternType="none">
          <fgColor theme="4" tint="0.79998168889431442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fill>
        <patternFill patternType="none">
          <fgColor theme="4" tint="0.79998168889431442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rgb="FF8EA9DB"/>
        </top>
      </border>
    </dxf>
    <dxf>
      <border>
        <bottom style="thin">
          <color rgb="FF000000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strike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rgb="FF000000"/>
          <bgColor rgb="FF006600"/>
        </patternFill>
      </fill>
      <alignment vertical="center" textRotation="0" indent="0" justifyLastLine="0" shrinkToFit="0" readingOrder="0"/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2" formatCode="&quot;$&quot;#,##0.00_);[Red]\(&quot;$&quot;#,##0.00\)"/>
      <fill>
        <patternFill patternType="solid">
          <fgColor indexed="64"/>
          <bgColor rgb="FF00660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&quot;$&quot;#,##0.00_);[Red]\(&quot;$&quot;#,##0.00\)"/>
      <fill>
        <patternFill patternType="none">
          <fgColor theme="4" tint="0.79998168889431442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fill>
        <patternFill patternType="none">
          <fgColor theme="4" tint="0.79998168889431442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fill>
        <patternFill patternType="none">
          <fgColor theme="4" tint="0.79998168889431442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vertical="center" textRotation="0" indent="0" justifyLastLine="0" shrinkToFit="0" readingOrder="0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DA65"/>
      <color rgb="FFFF6565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[Sample Checkbook Register for two.xlsx]Chart!PivotTable1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Chart!$B$3</c:f>
              <c:strCache>
                <c:ptCount val="1"/>
                <c:pt idx="0">
                  <c:v>Sum of Withdrawal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041-4FEF-AF91-1639E080103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041-4FEF-AF91-1639E080103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041-4FEF-AF91-1639E080103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041-4FEF-AF91-1639E080103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041-4FEF-AF91-1639E080103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041-4FEF-AF91-1639E080103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041-4FEF-AF91-1639E080103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041-4FEF-AF91-1639E080103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041-4FEF-AF91-1639E080103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041-4FEF-AF91-1639E080103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041-4FEF-AF91-1639E080103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0041-4FEF-AF91-1639E080103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0041-4FEF-AF91-1639E0801034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0041-4FEF-AF91-1639E0801034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0041-4FEF-AF91-1639E08010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Chart!$A$4:$A$19</c:f>
              <c:strCache>
                <c:ptCount val="15"/>
                <c:pt idx="0">
                  <c:v>Auto Gas</c:v>
                </c:pt>
                <c:pt idx="1">
                  <c:v>Car Payment</c:v>
                </c:pt>
                <c:pt idx="2">
                  <c:v>Cell Phone</c:v>
                </c:pt>
                <c:pt idx="3">
                  <c:v>Cox Cable</c:v>
                </c:pt>
                <c:pt idx="4">
                  <c:v>Credit Card</c:v>
                </c:pt>
                <c:pt idx="5">
                  <c:v>Dining Out</c:v>
                </c:pt>
                <c:pt idx="6">
                  <c:v>Expense Reiumbursement</c:v>
                </c:pt>
                <c:pt idx="7">
                  <c:v>Groceries</c:v>
                </c:pt>
                <c:pt idx="8">
                  <c:v>Household Items</c:v>
                </c:pt>
                <c:pt idx="9">
                  <c:v>Medical</c:v>
                </c:pt>
                <c:pt idx="10">
                  <c:v>MISC</c:v>
                </c:pt>
                <c:pt idx="11">
                  <c:v>Taxes</c:v>
                </c:pt>
                <c:pt idx="12">
                  <c:v>Wages</c:v>
                </c:pt>
                <c:pt idx="13">
                  <c:v>Water / Garbage</c:v>
                </c:pt>
                <c:pt idx="14">
                  <c:v>(blank)</c:v>
                </c:pt>
              </c:strCache>
            </c:strRef>
          </c:cat>
          <c:val>
            <c:numRef>
              <c:f>Chart!$B$4:$B$19</c:f>
              <c:numCache>
                <c:formatCode>"$"#,##0.00</c:formatCode>
                <c:ptCount val="15"/>
                <c:pt idx="0">
                  <c:v>21.69</c:v>
                </c:pt>
                <c:pt idx="1">
                  <c:v>346.5</c:v>
                </c:pt>
                <c:pt idx="2">
                  <c:v>182.33</c:v>
                </c:pt>
                <c:pt idx="3">
                  <c:v>171.44</c:v>
                </c:pt>
                <c:pt idx="4">
                  <c:v>200</c:v>
                </c:pt>
                <c:pt idx="5">
                  <c:v>21.55</c:v>
                </c:pt>
                <c:pt idx="7">
                  <c:v>81.09</c:v>
                </c:pt>
                <c:pt idx="8">
                  <c:v>14.47</c:v>
                </c:pt>
                <c:pt idx="9">
                  <c:v>3.36</c:v>
                </c:pt>
                <c:pt idx="10">
                  <c:v>40</c:v>
                </c:pt>
                <c:pt idx="11">
                  <c:v>318.22000000000003</c:v>
                </c:pt>
                <c:pt idx="12">
                  <c:v>0</c:v>
                </c:pt>
                <c:pt idx="13">
                  <c:v>52.59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9-4E84-8396-F5AC8A97FEAC}"/>
            </c:ext>
          </c:extLst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Sum of Deposit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0041-4FEF-AF91-1639E080103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0041-4FEF-AF91-1639E080103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0041-4FEF-AF91-1639E080103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0041-4FEF-AF91-1639E080103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0041-4FEF-AF91-1639E080103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0041-4FEF-AF91-1639E080103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0041-4FEF-AF91-1639E080103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0041-4FEF-AF91-1639E080103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0041-4FEF-AF91-1639E080103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0041-4FEF-AF91-1639E080103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0041-4FEF-AF91-1639E080103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0041-4FEF-AF91-1639E080103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0041-4FEF-AF91-1639E0801034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0041-4FEF-AF91-1639E0801034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0041-4FEF-AF91-1639E08010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Chart!$A$4:$A$19</c:f>
              <c:strCache>
                <c:ptCount val="15"/>
                <c:pt idx="0">
                  <c:v>Auto Gas</c:v>
                </c:pt>
                <c:pt idx="1">
                  <c:v>Car Payment</c:v>
                </c:pt>
                <c:pt idx="2">
                  <c:v>Cell Phone</c:v>
                </c:pt>
                <c:pt idx="3">
                  <c:v>Cox Cable</c:v>
                </c:pt>
                <c:pt idx="4">
                  <c:v>Credit Card</c:v>
                </c:pt>
                <c:pt idx="5">
                  <c:v>Dining Out</c:v>
                </c:pt>
                <c:pt idx="6">
                  <c:v>Expense Reiumbursement</c:v>
                </c:pt>
                <c:pt idx="7">
                  <c:v>Groceries</c:v>
                </c:pt>
                <c:pt idx="8">
                  <c:v>Household Items</c:v>
                </c:pt>
                <c:pt idx="9">
                  <c:v>Medical</c:v>
                </c:pt>
                <c:pt idx="10">
                  <c:v>MISC</c:v>
                </c:pt>
                <c:pt idx="11">
                  <c:v>Taxes</c:v>
                </c:pt>
                <c:pt idx="12">
                  <c:v>Wages</c:v>
                </c:pt>
                <c:pt idx="13">
                  <c:v>Water / Garbage</c:v>
                </c:pt>
                <c:pt idx="14">
                  <c:v>(blank)</c:v>
                </c:pt>
              </c:strCache>
            </c:strRef>
          </c:cat>
          <c:val>
            <c:numRef>
              <c:f>Chart!$C$4:$C$19</c:f>
              <c:numCache>
                <c:formatCode>"$"#,##0.00</c:formatCode>
                <c:ptCount val="15"/>
                <c:pt idx="6">
                  <c:v>124.75</c:v>
                </c:pt>
                <c:pt idx="12">
                  <c:v>2132.3000000000002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9-4E84-8396-F5AC8A97FE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[Sample Checkbook Register for two.xlsx]Chart (2)!PivotTable1</c:name>
    <c:fmtId val="1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'Chart (2)'!$B$3</c:f>
              <c:strCache>
                <c:ptCount val="1"/>
                <c:pt idx="0">
                  <c:v>Sum of Withdrawal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36-4302-95AF-2864A1948EF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36-4302-95AF-2864A1948EF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36-4302-95AF-2864A1948EF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936-4302-95AF-2864A1948EF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936-4302-95AF-2864A1948EF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936-4302-95AF-2864A1948EF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936-4302-95AF-2864A1948EF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936-4302-95AF-2864A1948EF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936-4302-95AF-2864A1948EF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936-4302-95AF-2864A1948EFC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936-4302-95AF-2864A1948EFC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936-4302-95AF-2864A1948EF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2936-4302-95AF-2864A1948EFC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2936-4302-95AF-2864A1948EFC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936-4302-95AF-2864A1948E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(2)'!$A$4:$A$14</c:f>
              <c:strCache>
                <c:ptCount val="10"/>
                <c:pt idx="0">
                  <c:v>Auto Gas</c:v>
                </c:pt>
                <c:pt idx="1">
                  <c:v>Car Payment</c:v>
                </c:pt>
                <c:pt idx="2">
                  <c:v>Credit Card</c:v>
                </c:pt>
                <c:pt idx="3">
                  <c:v>Dining Out</c:v>
                </c:pt>
                <c:pt idx="4">
                  <c:v>Groceries</c:v>
                </c:pt>
                <c:pt idx="5">
                  <c:v>Household Items</c:v>
                </c:pt>
                <c:pt idx="6">
                  <c:v>Medical</c:v>
                </c:pt>
                <c:pt idx="7">
                  <c:v>Wages</c:v>
                </c:pt>
                <c:pt idx="8">
                  <c:v>(blank)</c:v>
                </c:pt>
                <c:pt idx="9">
                  <c:v>Water / Sewer</c:v>
                </c:pt>
              </c:strCache>
            </c:strRef>
          </c:cat>
          <c:val>
            <c:numRef>
              <c:f>'Chart (2)'!$B$4:$B$14</c:f>
              <c:numCache>
                <c:formatCode>"$"#,##0.00</c:formatCode>
                <c:ptCount val="10"/>
                <c:pt idx="0">
                  <c:v>21.69</c:v>
                </c:pt>
                <c:pt idx="1">
                  <c:v>457</c:v>
                </c:pt>
                <c:pt idx="2">
                  <c:v>50</c:v>
                </c:pt>
                <c:pt idx="3">
                  <c:v>100.41</c:v>
                </c:pt>
                <c:pt idx="4">
                  <c:v>81.09</c:v>
                </c:pt>
                <c:pt idx="5">
                  <c:v>14.47</c:v>
                </c:pt>
                <c:pt idx="6">
                  <c:v>3.36</c:v>
                </c:pt>
                <c:pt idx="7">
                  <c:v>0</c:v>
                </c:pt>
                <c:pt idx="8">
                  <c:v>0</c:v>
                </c:pt>
                <c:pt idx="9">
                  <c:v>52.59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936-4302-95AF-2864A1948EFC}"/>
            </c:ext>
          </c:extLst>
        </c:ser>
        <c:ser>
          <c:idx val="1"/>
          <c:order val="1"/>
          <c:tx>
            <c:strRef>
              <c:f>'Chart (2)'!$C$3</c:f>
              <c:strCache>
                <c:ptCount val="1"/>
                <c:pt idx="0">
                  <c:v>Sum of Deposit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2936-4302-95AF-2864A1948EF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2936-4302-95AF-2864A1948EF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2936-4302-95AF-2864A1948EF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2936-4302-95AF-2864A1948EF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2936-4302-95AF-2864A1948EF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2936-4302-95AF-2864A1948EF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2936-4302-95AF-2864A1948EF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2936-4302-95AF-2864A1948EF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0-2936-4302-95AF-2864A1948EF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2-2936-4302-95AF-2864A1948EFC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4-2936-4302-95AF-2864A1948EFC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6-2936-4302-95AF-2864A1948EF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2936-4302-95AF-2864A1948EFC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A-2936-4302-95AF-2864A1948EFC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C-2936-4302-95AF-2864A1948E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(2)'!$A$4:$A$14</c:f>
              <c:strCache>
                <c:ptCount val="10"/>
                <c:pt idx="0">
                  <c:v>Auto Gas</c:v>
                </c:pt>
                <c:pt idx="1">
                  <c:v>Car Payment</c:v>
                </c:pt>
                <c:pt idx="2">
                  <c:v>Credit Card</c:v>
                </c:pt>
                <c:pt idx="3">
                  <c:v>Dining Out</c:v>
                </c:pt>
                <c:pt idx="4">
                  <c:v>Groceries</c:v>
                </c:pt>
                <c:pt idx="5">
                  <c:v>Household Items</c:v>
                </c:pt>
                <c:pt idx="6">
                  <c:v>Medical</c:v>
                </c:pt>
                <c:pt idx="7">
                  <c:v>Wages</c:v>
                </c:pt>
                <c:pt idx="8">
                  <c:v>(blank)</c:v>
                </c:pt>
                <c:pt idx="9">
                  <c:v>Water / Sewer</c:v>
                </c:pt>
              </c:strCache>
            </c:strRef>
          </c:cat>
          <c:val>
            <c:numRef>
              <c:f>'Chart (2)'!$C$4:$C$14</c:f>
              <c:numCache>
                <c:formatCode>"$"#,##0.00</c:formatCode>
                <c:ptCount val="10"/>
                <c:pt idx="7">
                  <c:v>1700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2936-4302-95AF-2864A1948E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114300</xdr:rowOff>
    </xdr:from>
    <xdr:to>
      <xdr:col>12</xdr:col>
      <xdr:colOff>495300</xdr:colOff>
      <xdr:row>16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400F39-2655-476A-8544-D364382EB01B}"/>
            </a:ext>
          </a:extLst>
        </xdr:cNvPr>
        <xdr:cNvSpPr txBox="1"/>
      </xdr:nvSpPr>
      <xdr:spPr>
        <a:xfrm>
          <a:off x="9229725" y="695325"/>
          <a:ext cx="3371850" cy="2362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 get started, put</a:t>
          </a:r>
          <a:r>
            <a:rPr lang="en-US" sz="1100" b="1" baseline="0"/>
            <a:t> an opening balance in row 3 and start entering transactions that occur after that date.</a:t>
          </a:r>
        </a:p>
        <a:p>
          <a:endParaRPr lang="en-US" sz="1100" b="1"/>
        </a:p>
        <a:p>
          <a:r>
            <a:rPr lang="en-US" sz="1100" b="1"/>
            <a:t>To add more rows, place</a:t>
          </a:r>
          <a:r>
            <a:rPr lang="en-US" sz="1100" b="1" baseline="0"/>
            <a:t> your cursor into the last cell (above the green total row), and press the TAB key repeatedly until a new row is added. You can hold down the TAB key to add a lot of rows. </a:t>
          </a:r>
        </a:p>
        <a:p>
          <a:endParaRPr lang="en-US" sz="1100" b="1" baseline="0"/>
        </a:p>
        <a:p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114300</xdr:rowOff>
    </xdr:from>
    <xdr:to>
      <xdr:col>12</xdr:col>
      <xdr:colOff>495300</xdr:colOff>
      <xdr:row>16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8CC868-5D34-4228-866F-B0093C3D2569}"/>
            </a:ext>
          </a:extLst>
        </xdr:cNvPr>
        <xdr:cNvSpPr txBox="1"/>
      </xdr:nvSpPr>
      <xdr:spPr>
        <a:xfrm>
          <a:off x="8332470" y="800100"/>
          <a:ext cx="3676650" cy="216408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To get started, put</a:t>
          </a:r>
          <a:r>
            <a:rPr lang="en-US" sz="1100" b="1" baseline="0"/>
            <a:t> an opening balance in row 3 and start entering transactions that occur after that date.</a:t>
          </a:r>
        </a:p>
        <a:p>
          <a:endParaRPr lang="en-US" sz="1100" b="1"/>
        </a:p>
        <a:p>
          <a:r>
            <a:rPr lang="en-US" sz="1100" b="1"/>
            <a:t>To add more rows, place</a:t>
          </a:r>
          <a:r>
            <a:rPr lang="en-US" sz="1100" b="1" baseline="0"/>
            <a:t> your cursor into the last cell (above the green total row), and press the TAB key repeatedly until a new row is added. You can hold down the TAB key to add a lot of rows. </a:t>
          </a:r>
        </a:p>
        <a:p>
          <a:endParaRPr lang="en-US" sz="1100" b="1" baseline="0"/>
        </a:p>
        <a:p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47625</xdr:rowOff>
    </xdr:from>
    <xdr:to>
      <xdr:col>7</xdr:col>
      <xdr:colOff>76200</xdr:colOff>
      <xdr:row>10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AD60BC-B0F8-49B7-A64D-00AF65B23896}"/>
            </a:ext>
          </a:extLst>
        </xdr:cNvPr>
        <xdr:cNvSpPr txBox="1"/>
      </xdr:nvSpPr>
      <xdr:spPr>
        <a:xfrm>
          <a:off x="2867025" y="238125"/>
          <a:ext cx="2714625" cy="1685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If you add items to this categories</a:t>
          </a:r>
          <a:r>
            <a:rPr lang="en-US" sz="1100" b="1" baseline="0"/>
            <a:t> list, you might want to re-sort it alphabetically so that the drop-down list is in order.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47625</xdr:rowOff>
    </xdr:from>
    <xdr:to>
      <xdr:col>7</xdr:col>
      <xdr:colOff>76200</xdr:colOff>
      <xdr:row>10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510197-7F2B-4F38-B9B1-35576E1D3C28}"/>
            </a:ext>
          </a:extLst>
        </xdr:cNvPr>
        <xdr:cNvSpPr txBox="1"/>
      </xdr:nvSpPr>
      <xdr:spPr>
        <a:xfrm>
          <a:off x="3183255" y="222885"/>
          <a:ext cx="3019425" cy="154876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If you add items to this categories</a:t>
          </a:r>
          <a:r>
            <a:rPr lang="en-US" sz="1100" b="1" baseline="0"/>
            <a:t> list, you might want to re-sort it alphabetically so that the drop-down list is in order.</a:t>
          </a:r>
          <a:endParaRPr lang="en-U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0</xdr:row>
      <xdr:rowOff>142874</xdr:rowOff>
    </xdr:from>
    <xdr:to>
      <xdr:col>16</xdr:col>
      <xdr:colOff>352425</xdr:colOff>
      <xdr:row>32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327955-3889-4D68-BE84-D7A0C065A1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0</xdr:row>
      <xdr:rowOff>142874</xdr:rowOff>
    </xdr:from>
    <xdr:to>
      <xdr:col>16</xdr:col>
      <xdr:colOff>352425</xdr:colOff>
      <xdr:row>32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114626-23B7-441C-AD90-D9FB15C3F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y" refreshedDate="43679.611869328706" createdVersion="6" refreshedVersion="6" minRefreshableVersion="3" recordCount="26" xr:uid="{F672896E-D741-44BF-A97B-A1B71001BD99}">
  <cacheSource type="worksheet">
    <worksheetSource name="Table1"/>
  </cacheSource>
  <cacheFields count="7">
    <cacheField name="Date" numFmtId="14">
      <sharedItems containsDate="1" containsBlank="1" containsMixedTypes="1" minDate="2019-07-05T00:00:00" maxDate="2019-07-22T00:00:00"/>
    </cacheField>
    <cacheField name="Check #" numFmtId="0">
      <sharedItems containsBlank="1" containsMixedTypes="1" containsNumber="1" containsInteger="1" minValue="426" maxValue="426"/>
    </cacheField>
    <cacheField name="Transaction Description" numFmtId="0">
      <sharedItems containsBlank="1"/>
    </cacheField>
    <cacheField name="Withdrawal" numFmtId="164">
      <sharedItems containsBlank="1" containsMixedTypes="1" containsNumber="1" minValue="0" maxValue="346.5"/>
    </cacheField>
    <cacheField name="Deposit" numFmtId="164">
      <sharedItems containsBlank="1" containsMixedTypes="1" containsNumber="1" minValue="124.75" maxValue="2132.3000000000002"/>
    </cacheField>
    <cacheField name="Balance" numFmtId="8">
      <sharedItems containsString="0" containsBlank="1" containsNumber="1" minValue="135.30999999999997" maxValue="2267.61"/>
    </cacheField>
    <cacheField name="Category" numFmtId="0">
      <sharedItems containsBlank="1" count="15">
        <m/>
        <s v="Household Items"/>
        <s v="Dining Out"/>
        <s v="Groceries"/>
        <s v="Medical"/>
        <s v="Wages"/>
        <s v="Auto Gas"/>
        <s v="Credit Card"/>
        <s v="Water / Garbage"/>
        <s v="MISC"/>
        <s v="Car Payment"/>
        <s v="Cell Phone"/>
        <s v="Expense Reiumbursement"/>
        <s v="Cox Cable"/>
        <s v="Tax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y Gibney" refreshedDate="44421.36714224537" createdVersion="7" refreshedVersion="7" minRefreshableVersion="3" recordCount="27" xr:uid="{FE1D49D3-8C6A-4BC1-97F8-81704C86A928}">
  <cacheSource type="worksheet">
    <worksheetSource name="Register2"/>
  </cacheSource>
  <cacheFields count="7">
    <cacheField name="Date" numFmtId="14">
      <sharedItems containsDate="1" containsBlank="1" containsMixedTypes="1" minDate="2019-07-05T00:00:00" maxDate="2019-07-16T00:00:00"/>
    </cacheField>
    <cacheField name="Check #" numFmtId="0">
      <sharedItems containsBlank="1"/>
    </cacheField>
    <cacheField name="Transaction Description" numFmtId="0">
      <sharedItems containsBlank="1"/>
    </cacheField>
    <cacheField name="Category" numFmtId="0">
      <sharedItems containsBlank="1" count="12">
        <m/>
        <s v="Household Items"/>
        <s v="Dining Out"/>
        <s v="Groceries"/>
        <s v="Medical"/>
        <s v="Wages"/>
        <s v="Auto Gas"/>
        <s v="Credit Card"/>
        <s v="Water / Sewer"/>
        <s v="Car Payment"/>
        <s v="Taxes" u="1"/>
        <s v="Cell Phone" u="1"/>
      </sharedItems>
    </cacheField>
    <cacheField name="Withdrawal" numFmtId="164">
      <sharedItems containsBlank="1" containsMixedTypes="1" containsNumber="1" minValue="0" maxValue="457"/>
    </cacheField>
    <cacheField name="Deposit" numFmtId="164">
      <sharedItems containsBlank="1" containsMixedTypes="1" containsNumber="1" containsInteger="1" minValue="51" maxValue="1700"/>
    </cacheField>
    <cacheField name="Balance" numFmtId="8">
      <sharedItems containsString="0" containsBlank="1" containsNumber="1" minValue="56.449999999999996" maxValue="1756.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—"/>
    <s v="—"/>
    <s v="—"/>
    <s v="—"/>
    <s v="—"/>
    <m/>
    <x v="0"/>
  </r>
  <r>
    <d v="2019-07-05T00:00:00"/>
    <m/>
    <s v="OPENING BALANCE"/>
    <m/>
    <m/>
    <n v="250"/>
    <x v="0"/>
  </r>
  <r>
    <d v="2019-07-06T00:00:00"/>
    <m/>
    <s v="Wal-Mart"/>
    <n v="14.47"/>
    <m/>
    <n v="235.53"/>
    <x v="1"/>
  </r>
  <r>
    <d v="2019-07-06T00:00:00"/>
    <m/>
    <s v="McDonalds"/>
    <n v="15.81"/>
    <m/>
    <n v="219.72"/>
    <x v="2"/>
  </r>
  <r>
    <d v="2019-07-06T00:00:00"/>
    <m/>
    <s v="Kroger"/>
    <n v="20"/>
    <m/>
    <n v="199.72"/>
    <x v="3"/>
  </r>
  <r>
    <d v="2019-07-06T00:00:00"/>
    <m/>
    <s v="Wal-Mart"/>
    <n v="55.31"/>
    <m/>
    <n v="144.41"/>
    <x v="3"/>
  </r>
  <r>
    <d v="2019-07-07T00:00:00"/>
    <m/>
    <s v="Exxon"/>
    <n v="2.2799999999999998"/>
    <m/>
    <n v="142.13"/>
    <x v="2"/>
  </r>
  <r>
    <d v="2019-07-07T00:00:00"/>
    <m/>
    <s v="CVS/Pharmacy"/>
    <n v="3.36"/>
    <m/>
    <n v="138.76999999999998"/>
    <x v="4"/>
  </r>
  <r>
    <d v="2019-07-09T00:00:00"/>
    <m/>
    <s v="Sheetz"/>
    <n v="3.46"/>
    <m/>
    <n v="135.30999999999997"/>
    <x v="2"/>
  </r>
  <r>
    <d v="2019-07-09T00:00:00"/>
    <m/>
    <s v="Payroll"/>
    <n v="0"/>
    <n v="2132.3000000000002"/>
    <n v="2267.61"/>
    <x v="5"/>
  </r>
  <r>
    <d v="2019-07-10T00:00:00"/>
    <m/>
    <s v="Food Lion"/>
    <n v="5.78"/>
    <m/>
    <n v="2261.83"/>
    <x v="3"/>
  </r>
  <r>
    <d v="2019-07-10T00:00:00"/>
    <m/>
    <s v="Sheetz"/>
    <n v="21.69"/>
    <m/>
    <n v="2240.14"/>
    <x v="6"/>
  </r>
  <r>
    <d v="2019-07-11T00:00:00"/>
    <m/>
    <s v="Citicorp"/>
    <n v="50"/>
    <m/>
    <n v="2190.14"/>
    <x v="7"/>
  </r>
  <r>
    <d v="2019-07-12T00:00:00"/>
    <m/>
    <s v="Water Authority"/>
    <n v="52.59"/>
    <m/>
    <n v="2137.5499999999997"/>
    <x v="8"/>
  </r>
  <r>
    <d v="2019-07-12T00:00:00"/>
    <m/>
    <s v="ATM"/>
    <n v="40"/>
    <m/>
    <n v="2097.5499999999997"/>
    <x v="9"/>
  </r>
  <r>
    <d v="2019-07-15T00:00:00"/>
    <m/>
    <s v="Ford Motors"/>
    <n v="346.5"/>
    <m/>
    <n v="1751.0499999999997"/>
    <x v="10"/>
  </r>
  <r>
    <d v="2019-07-16T00:00:00"/>
    <m/>
    <s v="Verizon Wireless"/>
    <n v="182.33"/>
    <m/>
    <n v="1568.7199999999998"/>
    <x v="11"/>
  </r>
  <r>
    <d v="2019-07-16T00:00:00"/>
    <m/>
    <s v="Expense Reimbursement"/>
    <m/>
    <n v="124.75"/>
    <n v="1693.4699999999998"/>
    <x v="12"/>
  </r>
  <r>
    <d v="2019-07-18T00:00:00"/>
    <m/>
    <s v="Cox Cable"/>
    <n v="171.44"/>
    <m/>
    <n v="1522.0299999999997"/>
    <x v="13"/>
  </r>
  <r>
    <d v="2019-07-19T00:00:00"/>
    <m/>
    <s v="Discover Card"/>
    <n v="150"/>
    <m/>
    <n v="1372.0299999999997"/>
    <x v="7"/>
  </r>
  <r>
    <d v="2019-07-21T00:00:00"/>
    <n v="426"/>
    <s v="Property Tax Bill"/>
    <n v="318.22000000000003"/>
    <m/>
    <n v="1053.8099999999997"/>
    <x v="14"/>
  </r>
  <r>
    <m/>
    <m/>
    <m/>
    <m/>
    <m/>
    <n v="1053.8099999999997"/>
    <x v="0"/>
  </r>
  <r>
    <m/>
    <m/>
    <m/>
    <m/>
    <m/>
    <n v="1053.8099999999997"/>
    <x v="0"/>
  </r>
  <r>
    <m/>
    <m/>
    <m/>
    <m/>
    <m/>
    <n v="1053.8099999999997"/>
    <x v="0"/>
  </r>
  <r>
    <m/>
    <m/>
    <m/>
    <m/>
    <m/>
    <n v="1053.8099999999997"/>
    <x v="0"/>
  </r>
  <r>
    <m/>
    <m/>
    <m/>
    <m/>
    <m/>
    <n v="1053.809999999999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—"/>
    <s v="—"/>
    <s v="—"/>
    <x v="0"/>
    <s v="—"/>
    <s v="—"/>
    <m/>
  </r>
  <r>
    <d v="2019-07-05T00:00:00"/>
    <m/>
    <s v="OPENING BALANCE"/>
    <x v="0"/>
    <m/>
    <m/>
    <n v="250"/>
  </r>
  <r>
    <d v="2019-07-06T00:00:00"/>
    <m/>
    <s v="Wal-Mart"/>
    <x v="1"/>
    <n v="14.47"/>
    <m/>
    <n v="235.53"/>
  </r>
  <r>
    <d v="2019-07-06T00:00:00"/>
    <m/>
    <s v="McDonalds"/>
    <x v="2"/>
    <n v="15.81"/>
    <m/>
    <n v="219.72"/>
  </r>
  <r>
    <d v="2019-07-06T00:00:00"/>
    <m/>
    <s v="Kroger"/>
    <x v="3"/>
    <n v="20"/>
    <m/>
    <n v="199.72"/>
  </r>
  <r>
    <d v="2019-07-06T00:00:00"/>
    <m/>
    <s v="Wal-Mart"/>
    <x v="3"/>
    <n v="55.31"/>
    <m/>
    <n v="144.41"/>
  </r>
  <r>
    <d v="2019-07-07T00:00:00"/>
    <m/>
    <s v="Five Guys"/>
    <x v="2"/>
    <n v="22.45"/>
    <m/>
    <n v="121.96"/>
  </r>
  <r>
    <d v="2019-07-07T00:00:00"/>
    <m/>
    <s v="CVS/Pharmacy"/>
    <x v="4"/>
    <n v="3.36"/>
    <m/>
    <n v="118.6"/>
  </r>
  <r>
    <d v="2019-07-09T00:00:00"/>
    <m/>
    <s v="Olive Garden"/>
    <x v="2"/>
    <n v="62.15"/>
    <m/>
    <n v="56.449999999999996"/>
  </r>
  <r>
    <d v="2019-07-09T00:00:00"/>
    <m/>
    <s v="Payroll"/>
    <x v="5"/>
    <n v="0"/>
    <n v="1700"/>
    <n v="1756.45"/>
  </r>
  <r>
    <d v="2019-07-10T00:00:00"/>
    <m/>
    <s v="Food Lion"/>
    <x v="3"/>
    <n v="5.78"/>
    <m/>
    <n v="1750.67"/>
  </r>
  <r>
    <d v="2019-07-10T00:00:00"/>
    <m/>
    <s v="Sheetz"/>
    <x v="6"/>
    <n v="21.69"/>
    <m/>
    <n v="1728.98"/>
  </r>
  <r>
    <d v="2019-07-11T00:00:00"/>
    <m/>
    <s v="Citicorp"/>
    <x v="7"/>
    <n v="50"/>
    <m/>
    <n v="1678.98"/>
  </r>
  <r>
    <d v="2019-07-12T00:00:00"/>
    <m/>
    <s v="Water Authority"/>
    <x v="8"/>
    <n v="52.59"/>
    <m/>
    <n v="1626.39"/>
  </r>
  <r>
    <d v="2019-07-12T00:00:00"/>
    <m/>
    <s v="Expense reimbursement"/>
    <x v="0"/>
    <m/>
    <n v="51"/>
    <n v="1677.39"/>
  </r>
  <r>
    <d v="2019-07-15T00:00:00"/>
    <m/>
    <s v="Ford Motors"/>
    <x v="9"/>
    <n v="457"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  <r>
    <m/>
    <m/>
    <m/>
    <x v="0"/>
    <m/>
    <m/>
    <n v="1220.39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AC7FF6-1E48-48AE-8DD2-6B4B8F5DD51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C19" firstHeaderRow="0" firstDataRow="1" firstDataCol="1"/>
  <pivotFields count="7">
    <pivotField showAll="0"/>
    <pivotField showAll="0"/>
    <pivotField showAll="0"/>
    <pivotField dataField="1" showAll="0"/>
    <pivotField dataField="1" showAll="0"/>
    <pivotField showAll="0"/>
    <pivotField axis="axisRow" showAll="0">
      <items count="16">
        <item x="6"/>
        <item x="10"/>
        <item x="11"/>
        <item x="13"/>
        <item x="7"/>
        <item x="2"/>
        <item x="12"/>
        <item x="3"/>
        <item x="1"/>
        <item x="4"/>
        <item x="9"/>
        <item x="14"/>
        <item x="5"/>
        <item x="8"/>
        <item x="0"/>
        <item t="default"/>
      </items>
    </pivotField>
  </pivotFields>
  <rowFields count="1">
    <field x="6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ithdrawal" fld="3" baseField="6" baseItem="0"/>
    <dataField name="Sum of Deposit" fld="4" baseField="6" baseItem="0"/>
  </dataFields>
  <formats count="14">
    <format dxfId="89">
      <pivotArea outline="0" collapsedLevelsAreSubtotals="1" fieldPosition="0"/>
    </format>
    <format dxfId="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6" type="button" dataOnly="0" labelOnly="1" outline="0" axis="axisRow" fieldPosition="0"/>
    </format>
    <format dxfId="84">
      <pivotArea dataOnly="0" labelOnly="1" fieldPosition="0">
        <references count="1">
          <reference field="6" count="0"/>
        </references>
      </pivotArea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6" type="button" dataOnly="0" labelOnly="1" outline="0" axis="axisRow" fieldPosition="0"/>
    </format>
    <format dxfId="78">
      <pivotArea dataOnly="0" labelOnly="1" fieldPosition="0">
        <references count="1">
          <reference field="6" count="0"/>
        </references>
      </pivotArea>
    </format>
    <format dxfId="77">
      <pivotArea dataOnly="0" labelOnly="1" grandRow="1" outline="0" fieldPosition="0"/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3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6" count="1" selected="0">
            <x v="13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6" count="1" selected="0">
            <x v="14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1"/>
          </reference>
          <reference field="6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1"/>
          </reference>
          <reference field="6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1"/>
          </reference>
          <reference field="6" count="1" selected="0">
            <x v="2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1"/>
          </reference>
          <reference field="6" count="1" selected="0">
            <x v="3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1"/>
          </reference>
          <reference field="6" count="1" selected="0">
            <x v="4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1"/>
          </reference>
          <reference field="6" count="1" selected="0">
            <x v="5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1"/>
          </reference>
          <reference field="6" count="1" selected="0">
            <x v="6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1"/>
          </reference>
          <reference field="6" count="1" selected="0">
            <x v="7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1"/>
          </reference>
          <reference field="6" count="1" selected="0">
            <x v="8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1"/>
          </reference>
          <reference field="6" count="1" selected="0">
            <x v="9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1"/>
          </reference>
          <reference field="6" count="1" selected="0">
            <x v="10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1"/>
          </reference>
          <reference field="6" count="1" selected="0">
            <x v="11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1"/>
          </reference>
          <reference field="6" count="1" selected="0">
            <x v="12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1"/>
          </reference>
          <reference field="6" count="1" selected="0">
            <x v="13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1"/>
          </reference>
          <reference field="6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49628E-4E0E-4552-8FDE-9844BF3436C1}" name="PivotTable1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2">
  <location ref="A3:C14" firstHeaderRow="0" firstDataRow="1" firstDataCol="1"/>
  <pivotFields count="7">
    <pivotField showAll="0"/>
    <pivotField showAll="0"/>
    <pivotField showAll="0"/>
    <pivotField axis="axisRow" showAll="0">
      <items count="13">
        <item x="6"/>
        <item x="9"/>
        <item m="1" x="11"/>
        <item x="7"/>
        <item x="2"/>
        <item x="3"/>
        <item x="1"/>
        <item x="4"/>
        <item m="1" x="10"/>
        <item x="5"/>
        <item x="0"/>
        <item x="8"/>
        <item t="default"/>
      </items>
    </pivotField>
    <pivotField dataField="1" showAll="0"/>
    <pivotField dataField="1" showAll="0"/>
    <pivotField showAll="0"/>
  </pivotFields>
  <rowFields count="1">
    <field x="3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ithdrawal" fld="4" baseField="6" baseItem="0"/>
    <dataField name="Sum of Deposit" fld="5" baseField="6" baseItem="0"/>
  </dataFields>
  <formats count="14">
    <format dxfId="49">
      <pivotArea outline="0" collapsedLevelsAreSubtotals="1" fieldPosition="0"/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type="all" dataOnly="0" outline="0" fieldPosition="0"/>
    </format>
    <format dxfId="52">
      <pivotArea outline="0" collapsedLevelsAreSubtotals="1" fieldPosition="0"/>
    </format>
    <format dxfId="53">
      <pivotArea field="3" type="button" dataOnly="0" labelOnly="1" outline="0" axis="axisRow" fieldPosition="0"/>
    </format>
    <format dxfId="54">
      <pivotArea dataOnly="0" labelOnly="1" fieldPosition="0">
        <references count="1">
          <reference field="3" count="0"/>
        </references>
      </pivotArea>
    </format>
    <format dxfId="55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7">
      <pivotArea type="all" dataOnly="0" outline="0" fieldPosition="0"/>
    </format>
    <format dxfId="58">
      <pivotArea outline="0" collapsedLevelsAreSubtotals="1" fieldPosition="0"/>
    </format>
    <format dxfId="59">
      <pivotArea field="3" type="button" dataOnly="0" labelOnly="1" outline="0" axis="axisRow" fieldPosition="0"/>
    </format>
    <format dxfId="60">
      <pivotArea dataOnly="0" labelOnly="1" fieldPosition="0">
        <references count="1">
          <reference field="3" count="0"/>
        </references>
      </pivotArea>
    </format>
    <format dxfId="61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1"/>
          </reference>
          <reference field="3" count="1" selected="0">
            <x v="3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1"/>
          </reference>
          <reference field="3" count="1" selected="0">
            <x v="4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1"/>
          </reference>
          <reference field="3" count="1" selected="0">
            <x v="5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1"/>
          </reference>
          <reference field="3" count="1" selected="0">
            <x v="6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1"/>
          </reference>
          <reference field="3" count="1" selected="0">
            <x v="7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1"/>
          </reference>
          <reference field="3" count="1" selected="0">
            <x v="8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1"/>
          </reference>
          <reference field="3" count="1" selected="0">
            <x v="9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1"/>
          </reference>
          <reference field="3" count="1" selected="0">
            <x v="10"/>
          </reference>
        </references>
      </pivotArea>
    </chartFormat>
    <chartFormat chart="1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3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3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40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4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42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1" format="44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1" format="45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1" format="47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1" format="4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9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1" format="50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1" format="51">
      <pivotArea type="data" outline="0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chartFormat>
    <chartFormat chart="1" format="53">
      <pivotArea type="data" outline="0" fieldPosition="0">
        <references count="2">
          <reference field="4294967294" count="1" selected="0">
            <x v="1"/>
          </reference>
          <reference field="3" count="1" selected="0">
            <x v="3"/>
          </reference>
        </references>
      </pivotArea>
    </chartFormat>
    <chartFormat chart="1" format="54">
      <pivotArea type="data" outline="0" fieldPosition="0">
        <references count="2">
          <reference field="4294967294" count="1" selected="0">
            <x v="1"/>
          </reference>
          <reference field="3" count="1" selected="0">
            <x v="4"/>
          </reference>
        </references>
      </pivotArea>
    </chartFormat>
    <chartFormat chart="1" format="56">
      <pivotArea type="data" outline="0" fieldPosition="0">
        <references count="2">
          <reference field="4294967294" count="1" selected="0">
            <x v="1"/>
          </reference>
          <reference field="3" count="1" selected="0">
            <x v="5"/>
          </reference>
        </references>
      </pivotArea>
    </chartFormat>
    <chartFormat chart="1" format="57">
      <pivotArea type="data" outline="0" fieldPosition="0">
        <references count="2">
          <reference field="4294967294" count="1" selected="0">
            <x v="1"/>
          </reference>
          <reference field="3" count="1" selected="0">
            <x v="6"/>
          </reference>
        </references>
      </pivotArea>
    </chartFormat>
    <chartFormat chart="1" format="58">
      <pivotArea type="data" outline="0" fieldPosition="0">
        <references count="2">
          <reference field="4294967294" count="1" selected="0">
            <x v="1"/>
          </reference>
          <reference field="3" count="1" selected="0">
            <x v="7"/>
          </reference>
        </references>
      </pivotArea>
    </chartFormat>
    <chartFormat chart="1" format="60">
      <pivotArea type="data" outline="0" fieldPosition="0">
        <references count="2">
          <reference field="4294967294" count="1" selected="0">
            <x v="1"/>
          </reference>
          <reference field="3" count="1" selected="0">
            <x v="8"/>
          </reference>
        </references>
      </pivotArea>
    </chartFormat>
    <chartFormat chart="1" format="61">
      <pivotArea type="data" outline="0" fieldPosition="0">
        <references count="2">
          <reference field="4294967294" count="1" selected="0">
            <x v="1"/>
          </reference>
          <reference field="3" count="1" selected="0">
            <x v="9"/>
          </reference>
        </references>
      </pivotArea>
    </chartFormat>
    <chartFormat chart="1" format="63">
      <pivotArea type="data" outline="0" fieldPosition="0">
        <references count="2">
          <reference field="4294967294" count="1" selected="0">
            <x v="1"/>
          </reference>
          <reference field="3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4D3CE0-A502-4A83-8026-EB4A6E2C987F}" name="Table1" displayName="Table1" ref="A2:G30" totalsRowCount="1" headerRowDxfId="109" dataDxfId="107" totalsRowDxfId="105" headerRowBorderDxfId="108" tableBorderDxfId="106" totalsRowBorderDxfId="104">
  <autoFilter ref="A2:G29" xr:uid="{FBA00422-776B-43BC-BC1A-BA796CAFC246}"/>
  <tableColumns count="7">
    <tableColumn id="1" xr3:uid="{708109FE-2D3A-4FBC-A2E5-0AED470B362A}" name="Date" dataDxfId="103" totalsRowDxfId="102"/>
    <tableColumn id="2" xr3:uid="{C7C05501-856E-4BF2-82CF-9552B7C9A6A1}" name="Check #" totalsRowLabel="Count:" dataDxfId="101" totalsRowDxfId="100"/>
    <tableColumn id="3" xr3:uid="{84E8C764-EA31-4AB0-ABB7-FB1FF0AFE86D}" name="Transaction Description" totalsRowFunction="count" dataDxfId="99" totalsRowDxfId="98"/>
    <tableColumn id="7" xr3:uid="{8920100E-A71F-44EC-AB94-121CD5584424}" name="Category" totalsRowLabel="Sum  |  Sum:" dataDxfId="97" totalsRowDxfId="96"/>
    <tableColumn id="4" xr3:uid="{32A8B09B-21BA-43D7-8041-84DA1023C4D2}" name="Withdrawal" totalsRowFunction="sum" dataDxfId="95" totalsRowDxfId="94"/>
    <tableColumn id="5" xr3:uid="{CE1506F8-45BD-4AAD-80F9-099E66B52FB8}" name="Deposit" totalsRowFunction="sum" dataDxfId="93" totalsRowDxfId="92"/>
    <tableColumn id="6" xr3:uid="{22FBAD1C-536A-4907-8ED2-BBB528032E57}" name="Balance" dataDxfId="91" totalsRowDxfId="90">
      <calculatedColumnFormula>G2-OFFSET(G2,1,-2)+OFFSET(G2,1,-1)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C94FEA-3E35-4853-8800-04689D0A1722}" name="Register2" displayName="Register2" ref="A2:G30" totalsRowCount="1" headerRowDxfId="75" dataDxfId="74" totalsRowDxfId="73" headerRowBorderDxfId="71" tableBorderDxfId="72" totalsRowBorderDxfId="70">
  <autoFilter ref="A2:G29" xr:uid="{FBA00422-776B-43BC-BC1A-BA796CAFC246}"/>
  <tableColumns count="7">
    <tableColumn id="1" xr3:uid="{70AFD4CE-D935-46A2-BAD4-7F43A8D8F0F5}" name="Date" dataDxfId="69" totalsRowDxfId="20"/>
    <tableColumn id="2" xr3:uid="{2A6CB61E-B165-444E-AD24-B6A1E0B71F77}" name="Check #" totalsRowLabel="Count:" dataDxfId="68" totalsRowDxfId="19"/>
    <tableColumn id="3" xr3:uid="{5063BD0A-827E-4B74-819B-A8B15C3696F0}" name="Transaction Description" totalsRowFunction="count" dataDxfId="67" totalsRowDxfId="18"/>
    <tableColumn id="7" xr3:uid="{11A36066-BAFD-4570-A7E0-D698A66E4544}" name="Category" totalsRowLabel="Sum  |  Sum:" dataDxfId="66" totalsRowDxfId="17"/>
    <tableColumn id="4" xr3:uid="{326A5C4E-3D03-4A97-8A08-4ACEFDBB2923}" name="Withdrawal" totalsRowFunction="sum" dataDxfId="65" totalsRowDxfId="16"/>
    <tableColumn id="5" xr3:uid="{D5D344FC-7B6D-406A-AD39-A7E7E987D3B4}" name="Deposit" totalsRowFunction="sum" dataDxfId="64" totalsRowDxfId="15"/>
    <tableColumn id="6" xr3:uid="{D2A5E208-99C7-4DDB-818A-6FD8F1E24506}" name="Balance" dataDxfId="63" totalsRowDxfId="14">
      <calculatedColumnFormula>G2-OFFSET(G2,1,-2)+OFFSET(G2,1,-1)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4CF06-EA19-42E9-8E39-201E83EEEF54}">
  <sheetPr>
    <tabColor rgb="FF009900"/>
  </sheetPr>
  <dimension ref="A1:G30"/>
  <sheetViews>
    <sheetView tabSelected="1" workbookViewId="0">
      <pane ySplit="2" topLeftCell="A3" activePane="bottomLeft" state="frozen"/>
      <selection pane="bottomLeft" activeCell="C23" sqref="C23"/>
    </sheetView>
  </sheetViews>
  <sheetFormatPr defaultRowHeight="14.4" x14ac:dyDescent="0.3"/>
  <cols>
    <col min="1" max="1" width="9.5" customWidth="1"/>
    <col min="2" max="2" width="10.19921875" customWidth="1"/>
    <col min="3" max="3" width="30" customWidth="1"/>
    <col min="4" max="4" width="19.5" customWidth="1"/>
    <col min="5" max="5" width="13.09765625" customWidth="1"/>
    <col min="6" max="6" width="12.19921875" customWidth="1"/>
    <col min="7" max="7" width="12.59765625" style="19" customWidth="1"/>
  </cols>
  <sheetData>
    <row r="1" spans="1:7" ht="21.75" customHeight="1" x14ac:dyDescent="0.25">
      <c r="A1" s="38" t="s">
        <v>51</v>
      </c>
      <c r="B1" s="28"/>
      <c r="C1" s="28"/>
      <c r="D1" s="28"/>
      <c r="E1" s="35"/>
      <c r="F1" s="36" t="s">
        <v>50</v>
      </c>
      <c r="G1" s="37">
        <f ca="1">VLOOKUP(9E+100,G3:G29,1)</f>
        <v>1386.6399999999996</v>
      </c>
    </row>
    <row r="2" spans="1:7" ht="18.75" customHeight="1" x14ac:dyDescent="0.25">
      <c r="A2" s="13" t="s">
        <v>0</v>
      </c>
      <c r="B2" s="14" t="s">
        <v>1</v>
      </c>
      <c r="C2" s="14" t="s">
        <v>2</v>
      </c>
      <c r="D2" s="16" t="s">
        <v>6</v>
      </c>
      <c r="E2" s="15" t="s">
        <v>3</v>
      </c>
      <c r="F2" s="15" t="s">
        <v>4</v>
      </c>
      <c r="G2" s="16" t="s">
        <v>5</v>
      </c>
    </row>
    <row r="3" spans="1:7" ht="13.8" x14ac:dyDescent="0.25">
      <c r="A3" s="9" t="s">
        <v>7</v>
      </c>
      <c r="B3" s="10" t="s">
        <v>7</v>
      </c>
      <c r="C3" s="11" t="s">
        <v>7</v>
      </c>
      <c r="D3" s="11"/>
      <c r="E3" s="12" t="s">
        <v>7</v>
      </c>
      <c r="F3" s="12" t="s">
        <v>7</v>
      </c>
      <c r="G3" s="20"/>
    </row>
    <row r="4" spans="1:7" ht="13.8" x14ac:dyDescent="0.25">
      <c r="A4" s="1">
        <v>43651</v>
      </c>
      <c r="B4" s="2"/>
      <c r="C4" s="17" t="s">
        <v>33</v>
      </c>
      <c r="D4" s="3"/>
      <c r="E4" s="4"/>
      <c r="F4" s="4"/>
      <c r="G4" s="18">
        <v>250</v>
      </c>
    </row>
    <row r="5" spans="1:7" ht="13.8" x14ac:dyDescent="0.25">
      <c r="A5" s="1">
        <v>43652</v>
      </c>
      <c r="B5" s="2"/>
      <c r="C5" s="3" t="s">
        <v>25</v>
      </c>
      <c r="D5" s="3" t="s">
        <v>19</v>
      </c>
      <c r="E5" s="4">
        <v>14.47</v>
      </c>
      <c r="F5" s="4"/>
      <c r="G5" s="18">
        <f ca="1">G4-OFFSET(G4,1,-2)+OFFSET(G4,1,-1)</f>
        <v>235.53</v>
      </c>
    </row>
    <row r="6" spans="1:7" ht="13.8" x14ac:dyDescent="0.25">
      <c r="A6" s="1">
        <v>43652</v>
      </c>
      <c r="B6" s="2"/>
      <c r="C6" s="3" t="s">
        <v>26</v>
      </c>
      <c r="D6" s="3" t="s">
        <v>17</v>
      </c>
      <c r="E6" s="4">
        <v>15.81</v>
      </c>
      <c r="F6" s="4"/>
      <c r="G6" s="18">
        <f t="shared" ref="G6:G17" ca="1" si="0">G5-OFFSET(G5,1,-2)+OFFSET(G5,1,-1)</f>
        <v>219.72</v>
      </c>
    </row>
    <row r="7" spans="1:7" ht="13.8" x14ac:dyDescent="0.25">
      <c r="A7" s="1">
        <v>43652</v>
      </c>
      <c r="B7" s="2"/>
      <c r="C7" s="3" t="s">
        <v>27</v>
      </c>
      <c r="D7" s="3" t="s">
        <v>8</v>
      </c>
      <c r="E7" s="4">
        <v>20</v>
      </c>
      <c r="F7" s="4"/>
      <c r="G7" s="18">
        <f t="shared" ca="1" si="0"/>
        <v>199.72</v>
      </c>
    </row>
    <row r="8" spans="1:7" ht="13.8" x14ac:dyDescent="0.25">
      <c r="A8" s="1">
        <v>43652</v>
      </c>
      <c r="B8" s="2"/>
      <c r="C8" s="3" t="s">
        <v>25</v>
      </c>
      <c r="D8" s="3" t="s">
        <v>8</v>
      </c>
      <c r="E8" s="4">
        <v>55.31</v>
      </c>
      <c r="F8" s="4"/>
      <c r="G8" s="18">
        <f t="shared" ca="1" si="0"/>
        <v>144.41</v>
      </c>
    </row>
    <row r="9" spans="1:7" ht="13.8" x14ac:dyDescent="0.25">
      <c r="A9" s="1">
        <v>43653</v>
      </c>
      <c r="B9" s="2"/>
      <c r="C9" s="3" t="s">
        <v>48</v>
      </c>
      <c r="D9" s="3" t="s">
        <v>17</v>
      </c>
      <c r="E9" s="4">
        <v>22.45</v>
      </c>
      <c r="F9" s="4"/>
      <c r="G9" s="18">
        <f t="shared" ca="1" si="0"/>
        <v>121.96</v>
      </c>
    </row>
    <row r="10" spans="1:7" ht="13.8" x14ac:dyDescent="0.25">
      <c r="A10" s="1">
        <v>43653</v>
      </c>
      <c r="B10" s="2"/>
      <c r="C10" s="3" t="s">
        <v>28</v>
      </c>
      <c r="D10" s="3" t="s">
        <v>9</v>
      </c>
      <c r="E10" s="4">
        <v>3.36</v>
      </c>
      <c r="F10" s="4"/>
      <c r="G10" s="18">
        <f t="shared" ca="1" si="0"/>
        <v>118.6</v>
      </c>
    </row>
    <row r="11" spans="1:7" ht="13.8" x14ac:dyDescent="0.25">
      <c r="A11" s="1">
        <v>43655</v>
      </c>
      <c r="B11" s="2"/>
      <c r="C11" s="3" t="s">
        <v>49</v>
      </c>
      <c r="D11" s="3" t="s">
        <v>17</v>
      </c>
      <c r="E11" s="4">
        <v>62.15</v>
      </c>
      <c r="F11" s="4"/>
      <c r="G11" s="18">
        <f t="shared" ca="1" si="0"/>
        <v>56.449999999999996</v>
      </c>
    </row>
    <row r="12" spans="1:7" ht="13.8" x14ac:dyDescent="0.25">
      <c r="A12" s="1">
        <v>43655</v>
      </c>
      <c r="B12" s="2"/>
      <c r="C12" s="3" t="s">
        <v>29</v>
      </c>
      <c r="D12" s="3" t="s">
        <v>22</v>
      </c>
      <c r="E12" s="4">
        <v>0</v>
      </c>
      <c r="F12" s="4">
        <v>2132.3000000000002</v>
      </c>
      <c r="G12" s="18">
        <f t="shared" ca="1" si="0"/>
        <v>2188.75</v>
      </c>
    </row>
    <row r="13" spans="1:7" ht="13.8" x14ac:dyDescent="0.25">
      <c r="A13" s="1">
        <v>43656</v>
      </c>
      <c r="B13" s="2"/>
      <c r="C13" s="3" t="s">
        <v>30</v>
      </c>
      <c r="D13" s="3" t="s">
        <v>8</v>
      </c>
      <c r="E13" s="4">
        <v>5.78</v>
      </c>
      <c r="F13" s="4"/>
      <c r="G13" s="18">
        <f t="shared" ca="1" si="0"/>
        <v>2182.9699999999998</v>
      </c>
    </row>
    <row r="14" spans="1:7" ht="13.8" x14ac:dyDescent="0.25">
      <c r="A14" s="1">
        <v>43656</v>
      </c>
      <c r="B14" s="2"/>
      <c r="C14" s="3" t="s">
        <v>24</v>
      </c>
      <c r="D14" s="3" t="s">
        <v>39</v>
      </c>
      <c r="E14" s="4">
        <v>21.69</v>
      </c>
      <c r="F14" s="4"/>
      <c r="G14" s="18">
        <f t="shared" ca="1" si="0"/>
        <v>2161.2799999999997</v>
      </c>
    </row>
    <row r="15" spans="1:7" ht="13.8" x14ac:dyDescent="0.25">
      <c r="A15" s="1">
        <v>43657</v>
      </c>
      <c r="B15" s="2"/>
      <c r="C15" s="3" t="s">
        <v>31</v>
      </c>
      <c r="D15" s="3" t="s">
        <v>10</v>
      </c>
      <c r="E15" s="4">
        <v>50</v>
      </c>
      <c r="F15" s="4"/>
      <c r="G15" s="18">
        <f t="shared" ca="1" si="0"/>
        <v>2111.2799999999997</v>
      </c>
    </row>
    <row r="16" spans="1:7" ht="13.8" x14ac:dyDescent="0.25">
      <c r="A16" s="1">
        <v>43658</v>
      </c>
      <c r="B16" s="2"/>
      <c r="C16" s="3" t="s">
        <v>32</v>
      </c>
      <c r="D16" s="3" t="s">
        <v>47</v>
      </c>
      <c r="E16" s="4">
        <v>52.59</v>
      </c>
      <c r="F16" s="4"/>
      <c r="G16" s="18">
        <f t="shared" ca="1" si="0"/>
        <v>2058.6899999999996</v>
      </c>
    </row>
    <row r="17" spans="1:7" ht="13.8" x14ac:dyDescent="0.25">
      <c r="A17" s="5">
        <v>43658</v>
      </c>
      <c r="B17" s="6"/>
      <c r="C17" s="7" t="s">
        <v>54</v>
      </c>
      <c r="D17" s="7"/>
      <c r="E17" s="8"/>
      <c r="F17" s="8">
        <v>175</v>
      </c>
      <c r="G17" s="21">
        <f t="shared" ca="1" si="0"/>
        <v>2233.6899999999996</v>
      </c>
    </row>
    <row r="18" spans="1:7" ht="13.8" x14ac:dyDescent="0.25">
      <c r="A18" s="5">
        <v>43661</v>
      </c>
      <c r="B18" s="6"/>
      <c r="C18" s="7" t="s">
        <v>34</v>
      </c>
      <c r="D18" s="7" t="s">
        <v>12</v>
      </c>
      <c r="E18" s="8">
        <v>346.5</v>
      </c>
      <c r="F18" s="8"/>
      <c r="G18" s="21">
        <f t="shared" ref="G18:G26" ca="1" si="1">G17-OFFSET(G17,1,-2)+OFFSET(G17,1,-1)</f>
        <v>1887.1899999999996</v>
      </c>
    </row>
    <row r="19" spans="1:7" ht="13.8" x14ac:dyDescent="0.25">
      <c r="A19" s="5">
        <v>43662</v>
      </c>
      <c r="B19" s="6"/>
      <c r="C19" s="7" t="s">
        <v>35</v>
      </c>
      <c r="D19" s="7" t="s">
        <v>16</v>
      </c>
      <c r="E19" s="8">
        <v>182.33</v>
      </c>
      <c r="F19" s="8"/>
      <c r="G19" s="21">
        <f t="shared" ca="1" si="1"/>
        <v>1704.8599999999997</v>
      </c>
    </row>
    <row r="20" spans="1:7" ht="13.8" x14ac:dyDescent="0.25">
      <c r="A20" s="1">
        <v>43667</v>
      </c>
      <c r="B20" s="2">
        <v>426</v>
      </c>
      <c r="C20" s="3" t="s">
        <v>40</v>
      </c>
      <c r="D20" s="3" t="s">
        <v>41</v>
      </c>
      <c r="E20" s="4">
        <v>318.22000000000003</v>
      </c>
      <c r="F20" s="8"/>
      <c r="G20" s="21">
        <f t="shared" ca="1" si="1"/>
        <v>1386.6399999999996</v>
      </c>
    </row>
    <row r="21" spans="1:7" ht="13.8" x14ac:dyDescent="0.25">
      <c r="A21" s="5"/>
      <c r="B21" s="6"/>
      <c r="C21" s="7"/>
      <c r="D21" s="7"/>
      <c r="E21" s="8"/>
      <c r="F21" s="8"/>
      <c r="G21" s="21">
        <f t="shared" ca="1" si="1"/>
        <v>1386.6399999999996</v>
      </c>
    </row>
    <row r="22" spans="1:7" ht="13.8" x14ac:dyDescent="0.25">
      <c r="A22" s="5"/>
      <c r="B22" s="6"/>
      <c r="C22" s="7"/>
      <c r="D22" s="7"/>
      <c r="E22" s="8"/>
      <c r="F22" s="8"/>
      <c r="G22" s="21">
        <f t="shared" ca="1" si="1"/>
        <v>1386.6399999999996</v>
      </c>
    </row>
    <row r="23" spans="1:7" ht="13.8" x14ac:dyDescent="0.25">
      <c r="A23" s="1"/>
      <c r="B23" s="2"/>
      <c r="C23" s="3"/>
      <c r="D23" s="3"/>
      <c r="E23" s="4"/>
      <c r="F23" s="4"/>
      <c r="G23" s="18">
        <f t="shared" ca="1" si="1"/>
        <v>1386.6399999999996</v>
      </c>
    </row>
    <row r="24" spans="1:7" ht="13.8" x14ac:dyDescent="0.25">
      <c r="A24" s="1"/>
      <c r="B24" s="2"/>
      <c r="C24" s="3"/>
      <c r="D24" s="3"/>
      <c r="E24" s="4"/>
      <c r="F24" s="4"/>
      <c r="G24" s="18">
        <f t="shared" ca="1" si="1"/>
        <v>1386.6399999999996</v>
      </c>
    </row>
    <row r="25" spans="1:7" ht="13.8" x14ac:dyDescent="0.25">
      <c r="A25" s="1"/>
      <c r="B25" s="2"/>
      <c r="C25" s="3"/>
      <c r="D25" s="3"/>
      <c r="E25" s="4"/>
      <c r="F25" s="4"/>
      <c r="G25" s="18">
        <f t="shared" ca="1" si="1"/>
        <v>1386.6399999999996</v>
      </c>
    </row>
    <row r="26" spans="1:7" ht="13.8" x14ac:dyDescent="0.25">
      <c r="A26" s="1"/>
      <c r="B26" s="2"/>
      <c r="C26" s="3"/>
      <c r="D26" s="3"/>
      <c r="E26" s="4"/>
      <c r="F26" s="4"/>
      <c r="G26" s="18">
        <f t="shared" ca="1" si="1"/>
        <v>1386.6399999999996</v>
      </c>
    </row>
    <row r="27" spans="1:7" ht="13.8" x14ac:dyDescent="0.25">
      <c r="A27" s="1"/>
      <c r="B27" s="2"/>
      <c r="C27" s="3"/>
      <c r="D27" s="3"/>
      <c r="E27" s="4"/>
      <c r="F27" s="4"/>
      <c r="G27" s="18">
        <f ca="1">G26-OFFSET(G26,1,-2)+OFFSET(G26,1,-1)</f>
        <v>1386.6399999999996</v>
      </c>
    </row>
    <row r="28" spans="1:7" ht="13.8" x14ac:dyDescent="0.25">
      <c r="A28" s="1"/>
      <c r="B28" s="2"/>
      <c r="C28" s="3"/>
      <c r="D28" s="3"/>
      <c r="E28" s="4"/>
      <c r="F28" s="4"/>
      <c r="G28" s="18">
        <f ca="1">G27-OFFSET(G27,1,-2)+OFFSET(G27,1,-1)</f>
        <v>1386.6399999999996</v>
      </c>
    </row>
    <row r="29" spans="1:7" ht="13.8" x14ac:dyDescent="0.25">
      <c r="A29" s="1"/>
      <c r="B29" s="2"/>
      <c r="C29" s="3"/>
      <c r="D29" s="3"/>
      <c r="E29" s="4"/>
      <c r="F29" s="4"/>
      <c r="G29" s="18">
        <f ca="1">G28-OFFSET(G28,1,-2)+OFFSET(G28,1,-1)</f>
        <v>1386.6399999999996</v>
      </c>
    </row>
    <row r="30" spans="1:7" ht="13.8" x14ac:dyDescent="0.25">
      <c r="A30" s="23"/>
      <c r="B30" s="27" t="s">
        <v>52</v>
      </c>
      <c r="C30" s="24">
        <f>SUBTOTAL(103,Table1[Transaction Description])</f>
        <v>18</v>
      </c>
      <c r="D30" s="26" t="s">
        <v>53</v>
      </c>
      <c r="E30" s="25">
        <f>SUBTOTAL(109,Table1[Withdrawal])</f>
        <v>1170.6600000000001</v>
      </c>
      <c r="F30" s="25">
        <f>SUBTOTAL(109,Table1[Deposit])</f>
        <v>2307.3000000000002</v>
      </c>
      <c r="G30" s="22"/>
    </row>
  </sheetData>
  <pageMargins left="0.7" right="0.7" top="0.75" bottom="0.75" header="0.3" footer="0.3"/>
  <pageSetup orientation="portrait" r:id="rId1"/>
  <ignoredErrors>
    <ignoredError sqref="G4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EB15B8-E39A-4DBC-9ADF-B94873E734F7}">
          <x14:formula1>
            <xm:f>Categories!$A:$A</xm:f>
          </x14:formula1>
          <xm:sqref>D31:D1048576 D24:D29 D2:D22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8785-CFD3-4980-B1C0-9A0CFFD1400E}">
  <sheetPr>
    <tabColor theme="9" tint="0.39997558519241921"/>
  </sheetPr>
  <dimension ref="A1:G30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9.5" customWidth="1"/>
    <col min="2" max="2" width="10.19921875" customWidth="1"/>
    <col min="3" max="3" width="30" customWidth="1"/>
    <col min="4" max="4" width="19.5" customWidth="1"/>
    <col min="5" max="5" width="13.09765625" customWidth="1"/>
    <col min="6" max="6" width="12.19921875" customWidth="1"/>
    <col min="7" max="7" width="12.59765625" style="19" customWidth="1"/>
  </cols>
  <sheetData>
    <row r="1" spans="1:7" ht="21.75" customHeight="1" x14ac:dyDescent="0.25">
      <c r="A1" s="38" t="s">
        <v>55</v>
      </c>
      <c r="B1" s="28"/>
      <c r="C1" s="28"/>
      <c r="D1" s="28"/>
      <c r="E1" s="35"/>
      <c r="F1" s="36" t="s">
        <v>50</v>
      </c>
      <c r="G1" s="37">
        <f ca="1">VLOOKUP(9E+100,G3:G29,1)</f>
        <v>1220.3900000000001</v>
      </c>
    </row>
    <row r="2" spans="1:7" ht="18.75" customHeight="1" x14ac:dyDescent="0.25">
      <c r="A2" s="13" t="s">
        <v>0</v>
      </c>
      <c r="B2" s="14" t="s">
        <v>1</v>
      </c>
      <c r="C2" s="14" t="s">
        <v>2</v>
      </c>
      <c r="D2" s="16" t="s">
        <v>6</v>
      </c>
      <c r="E2" s="15" t="s">
        <v>3</v>
      </c>
      <c r="F2" s="15" t="s">
        <v>4</v>
      </c>
      <c r="G2" s="16" t="s">
        <v>5</v>
      </c>
    </row>
    <row r="3" spans="1:7" ht="13.8" x14ac:dyDescent="0.25">
      <c r="A3" s="9" t="s">
        <v>7</v>
      </c>
      <c r="B3" s="10" t="s">
        <v>7</v>
      </c>
      <c r="C3" s="11" t="s">
        <v>7</v>
      </c>
      <c r="D3" s="11"/>
      <c r="E3" s="12" t="s">
        <v>7</v>
      </c>
      <c r="F3" s="12" t="s">
        <v>7</v>
      </c>
      <c r="G3" s="20"/>
    </row>
    <row r="4" spans="1:7" ht="13.8" x14ac:dyDescent="0.25">
      <c r="A4" s="1">
        <v>43651</v>
      </c>
      <c r="B4" s="2"/>
      <c r="C4" s="17" t="s">
        <v>33</v>
      </c>
      <c r="D4" s="3"/>
      <c r="E4" s="4"/>
      <c r="F4" s="4"/>
      <c r="G4" s="18">
        <v>250</v>
      </c>
    </row>
    <row r="5" spans="1:7" ht="13.8" x14ac:dyDescent="0.25">
      <c r="A5" s="1">
        <v>43652</v>
      </c>
      <c r="B5" s="2"/>
      <c r="C5" s="3" t="s">
        <v>25</v>
      </c>
      <c r="D5" s="3" t="s">
        <v>19</v>
      </c>
      <c r="E5" s="4">
        <v>14.47</v>
      </c>
      <c r="F5" s="4"/>
      <c r="G5" s="18">
        <f ca="1">G4-OFFSET(G4,1,-2)+OFFSET(G4,1,-1)</f>
        <v>235.53</v>
      </c>
    </row>
    <row r="6" spans="1:7" ht="13.8" x14ac:dyDescent="0.25">
      <c r="A6" s="1">
        <v>43652</v>
      </c>
      <c r="B6" s="2"/>
      <c r="C6" s="3" t="s">
        <v>26</v>
      </c>
      <c r="D6" s="3" t="s">
        <v>17</v>
      </c>
      <c r="E6" s="4">
        <v>15.81</v>
      </c>
      <c r="F6" s="4"/>
      <c r="G6" s="18">
        <f t="shared" ref="G6:G26" ca="1" si="0">G5-OFFSET(G5,1,-2)+OFFSET(G5,1,-1)</f>
        <v>219.72</v>
      </c>
    </row>
    <row r="7" spans="1:7" ht="13.8" x14ac:dyDescent="0.25">
      <c r="A7" s="1">
        <v>43652</v>
      </c>
      <c r="B7" s="2"/>
      <c r="C7" s="3" t="s">
        <v>27</v>
      </c>
      <c r="D7" s="3" t="s">
        <v>8</v>
      </c>
      <c r="E7" s="4">
        <v>20</v>
      </c>
      <c r="F7" s="4"/>
      <c r="G7" s="18">
        <f t="shared" ca="1" si="0"/>
        <v>199.72</v>
      </c>
    </row>
    <row r="8" spans="1:7" ht="13.8" x14ac:dyDescent="0.25">
      <c r="A8" s="1">
        <v>43652</v>
      </c>
      <c r="B8" s="2"/>
      <c r="C8" s="3" t="s">
        <v>25</v>
      </c>
      <c r="D8" s="3" t="s">
        <v>8</v>
      </c>
      <c r="E8" s="4">
        <v>55.31</v>
      </c>
      <c r="F8" s="4"/>
      <c r="G8" s="18">
        <f t="shared" ca="1" si="0"/>
        <v>144.41</v>
      </c>
    </row>
    <row r="9" spans="1:7" ht="13.8" x14ac:dyDescent="0.25">
      <c r="A9" s="1">
        <v>43653</v>
      </c>
      <c r="B9" s="2"/>
      <c r="C9" s="3" t="s">
        <v>48</v>
      </c>
      <c r="D9" s="3" t="s">
        <v>17</v>
      </c>
      <c r="E9" s="4">
        <v>22.45</v>
      </c>
      <c r="F9" s="4"/>
      <c r="G9" s="18">
        <f t="shared" ca="1" si="0"/>
        <v>121.96</v>
      </c>
    </row>
    <row r="10" spans="1:7" ht="13.8" x14ac:dyDescent="0.25">
      <c r="A10" s="1">
        <v>43653</v>
      </c>
      <c r="B10" s="2"/>
      <c r="C10" s="3" t="s">
        <v>28</v>
      </c>
      <c r="D10" s="3" t="s">
        <v>9</v>
      </c>
      <c r="E10" s="4">
        <v>3.36</v>
      </c>
      <c r="F10" s="4"/>
      <c r="G10" s="18">
        <f t="shared" ca="1" si="0"/>
        <v>118.6</v>
      </c>
    </row>
    <row r="11" spans="1:7" ht="13.8" x14ac:dyDescent="0.25">
      <c r="A11" s="1">
        <v>43655</v>
      </c>
      <c r="B11" s="2"/>
      <c r="C11" s="3" t="s">
        <v>49</v>
      </c>
      <c r="D11" s="3" t="s">
        <v>17</v>
      </c>
      <c r="E11" s="4">
        <v>62.15</v>
      </c>
      <c r="F11" s="4"/>
      <c r="G11" s="18">
        <f t="shared" ca="1" si="0"/>
        <v>56.449999999999996</v>
      </c>
    </row>
    <row r="12" spans="1:7" ht="13.8" x14ac:dyDescent="0.25">
      <c r="A12" s="1">
        <v>43655</v>
      </c>
      <c r="B12" s="2"/>
      <c r="C12" s="3" t="s">
        <v>29</v>
      </c>
      <c r="D12" s="3" t="s">
        <v>22</v>
      </c>
      <c r="E12" s="4">
        <v>0</v>
      </c>
      <c r="F12" s="4">
        <v>1700</v>
      </c>
      <c r="G12" s="18">
        <f t="shared" ca="1" si="0"/>
        <v>1756.45</v>
      </c>
    </row>
    <row r="13" spans="1:7" ht="13.8" x14ac:dyDescent="0.25">
      <c r="A13" s="1">
        <v>43656</v>
      </c>
      <c r="B13" s="2"/>
      <c r="C13" s="3" t="s">
        <v>30</v>
      </c>
      <c r="D13" s="3" t="s">
        <v>8</v>
      </c>
      <c r="E13" s="4">
        <v>5.78</v>
      </c>
      <c r="F13" s="4"/>
      <c r="G13" s="18">
        <f t="shared" ca="1" si="0"/>
        <v>1750.67</v>
      </c>
    </row>
    <row r="14" spans="1:7" ht="13.8" x14ac:dyDescent="0.25">
      <c r="A14" s="1">
        <v>43656</v>
      </c>
      <c r="B14" s="2"/>
      <c r="C14" s="3" t="s">
        <v>24</v>
      </c>
      <c r="D14" s="3" t="s">
        <v>39</v>
      </c>
      <c r="E14" s="4">
        <v>21.69</v>
      </c>
      <c r="F14" s="4"/>
      <c r="G14" s="18">
        <f t="shared" ca="1" si="0"/>
        <v>1728.98</v>
      </c>
    </row>
    <row r="15" spans="1:7" ht="13.8" x14ac:dyDescent="0.25">
      <c r="A15" s="1">
        <v>43657</v>
      </c>
      <c r="B15" s="2"/>
      <c r="C15" s="3" t="s">
        <v>31</v>
      </c>
      <c r="D15" s="3" t="s">
        <v>10</v>
      </c>
      <c r="E15" s="4">
        <v>50</v>
      </c>
      <c r="F15" s="4"/>
      <c r="G15" s="18">
        <f t="shared" ca="1" si="0"/>
        <v>1678.98</v>
      </c>
    </row>
    <row r="16" spans="1:7" ht="13.8" x14ac:dyDescent="0.25">
      <c r="A16" s="1">
        <v>43658</v>
      </c>
      <c r="B16" s="2"/>
      <c r="C16" s="3" t="s">
        <v>32</v>
      </c>
      <c r="D16" s="3" t="s">
        <v>47</v>
      </c>
      <c r="E16" s="4">
        <v>52.59</v>
      </c>
      <c r="F16" s="4"/>
      <c r="G16" s="18">
        <f t="shared" ca="1" si="0"/>
        <v>1626.39</v>
      </c>
    </row>
    <row r="17" spans="1:7" ht="13.8" x14ac:dyDescent="0.25">
      <c r="A17" s="5">
        <v>43658</v>
      </c>
      <c r="B17" s="6"/>
      <c r="C17" s="7" t="s">
        <v>54</v>
      </c>
      <c r="D17" s="7"/>
      <c r="E17" s="8"/>
      <c r="F17" s="8">
        <v>51</v>
      </c>
      <c r="G17" s="21">
        <f t="shared" ca="1" si="0"/>
        <v>1677.39</v>
      </c>
    </row>
    <row r="18" spans="1:7" ht="13.8" x14ac:dyDescent="0.25">
      <c r="A18" s="5">
        <v>43661</v>
      </c>
      <c r="B18" s="6"/>
      <c r="C18" s="7" t="s">
        <v>34</v>
      </c>
      <c r="D18" s="7" t="s">
        <v>12</v>
      </c>
      <c r="E18" s="8">
        <v>457</v>
      </c>
      <c r="F18" s="8"/>
      <c r="G18" s="21">
        <f t="shared" ca="1" si="0"/>
        <v>1220.3900000000001</v>
      </c>
    </row>
    <row r="19" spans="1:7" ht="13.8" x14ac:dyDescent="0.25">
      <c r="A19" s="5"/>
      <c r="B19" s="6"/>
      <c r="C19" s="7"/>
      <c r="D19" s="7"/>
      <c r="E19" s="8"/>
      <c r="F19" s="8"/>
      <c r="G19" s="21">
        <f t="shared" ca="1" si="0"/>
        <v>1220.3900000000001</v>
      </c>
    </row>
    <row r="20" spans="1:7" ht="13.8" x14ac:dyDescent="0.25">
      <c r="A20" s="1"/>
      <c r="B20" s="2"/>
      <c r="C20" s="3"/>
      <c r="D20" s="3"/>
      <c r="E20" s="4"/>
      <c r="F20" s="8"/>
      <c r="G20" s="21">
        <f t="shared" ca="1" si="0"/>
        <v>1220.3900000000001</v>
      </c>
    </row>
    <row r="21" spans="1:7" ht="13.8" x14ac:dyDescent="0.25">
      <c r="A21" s="5"/>
      <c r="B21" s="6"/>
      <c r="C21" s="7"/>
      <c r="D21" s="7"/>
      <c r="E21" s="8"/>
      <c r="F21" s="8"/>
      <c r="G21" s="21">
        <f t="shared" ca="1" si="0"/>
        <v>1220.3900000000001</v>
      </c>
    </row>
    <row r="22" spans="1:7" ht="13.8" x14ac:dyDescent="0.25">
      <c r="A22" s="5"/>
      <c r="B22" s="6"/>
      <c r="C22" s="7"/>
      <c r="D22" s="7"/>
      <c r="E22" s="8"/>
      <c r="F22" s="8"/>
      <c r="G22" s="21">
        <f t="shared" ca="1" si="0"/>
        <v>1220.3900000000001</v>
      </c>
    </row>
    <row r="23" spans="1:7" ht="13.8" x14ac:dyDescent="0.25">
      <c r="A23" s="1"/>
      <c r="B23" s="2"/>
      <c r="C23" s="3"/>
      <c r="D23" s="3"/>
      <c r="E23" s="4"/>
      <c r="F23" s="4"/>
      <c r="G23" s="18">
        <f t="shared" ca="1" si="0"/>
        <v>1220.3900000000001</v>
      </c>
    </row>
    <row r="24" spans="1:7" ht="13.8" x14ac:dyDescent="0.25">
      <c r="A24" s="1"/>
      <c r="B24" s="2"/>
      <c r="C24" s="3"/>
      <c r="D24" s="3"/>
      <c r="E24" s="4"/>
      <c r="F24" s="4"/>
      <c r="G24" s="18">
        <f t="shared" ca="1" si="0"/>
        <v>1220.3900000000001</v>
      </c>
    </row>
    <row r="25" spans="1:7" ht="13.8" x14ac:dyDescent="0.25">
      <c r="A25" s="1"/>
      <c r="B25" s="2"/>
      <c r="C25" s="3"/>
      <c r="D25" s="3"/>
      <c r="E25" s="4"/>
      <c r="F25" s="4"/>
      <c r="G25" s="18">
        <f t="shared" ca="1" si="0"/>
        <v>1220.3900000000001</v>
      </c>
    </row>
    <row r="26" spans="1:7" ht="13.8" x14ac:dyDescent="0.25">
      <c r="A26" s="1"/>
      <c r="B26" s="2"/>
      <c r="C26" s="3"/>
      <c r="D26" s="3"/>
      <c r="E26" s="4"/>
      <c r="F26" s="4"/>
      <c r="G26" s="18">
        <f t="shared" ca="1" si="0"/>
        <v>1220.3900000000001</v>
      </c>
    </row>
    <row r="27" spans="1:7" ht="13.8" x14ac:dyDescent="0.25">
      <c r="A27" s="1"/>
      <c r="B27" s="2"/>
      <c r="C27" s="3"/>
      <c r="D27" s="3"/>
      <c r="E27" s="4"/>
      <c r="F27" s="4"/>
      <c r="G27" s="18">
        <f ca="1">G26-OFFSET(G26,1,-2)+OFFSET(G26,1,-1)</f>
        <v>1220.3900000000001</v>
      </c>
    </row>
    <row r="28" spans="1:7" ht="13.8" x14ac:dyDescent="0.25">
      <c r="A28" s="1"/>
      <c r="B28" s="2"/>
      <c r="C28" s="3"/>
      <c r="D28" s="3"/>
      <c r="E28" s="4"/>
      <c r="F28" s="4"/>
      <c r="G28" s="18">
        <f ca="1">G27-OFFSET(G27,1,-2)+OFFSET(G27,1,-1)</f>
        <v>1220.3900000000001</v>
      </c>
    </row>
    <row r="29" spans="1:7" ht="13.8" x14ac:dyDescent="0.25">
      <c r="A29" s="1"/>
      <c r="B29" s="2"/>
      <c r="C29" s="3"/>
      <c r="D29" s="3"/>
      <c r="E29" s="4"/>
      <c r="F29" s="4"/>
      <c r="G29" s="18">
        <f ca="1">G28-OFFSET(G28,1,-2)+OFFSET(G28,1,-1)</f>
        <v>1220.3900000000001</v>
      </c>
    </row>
    <row r="30" spans="1:7" ht="13.8" x14ac:dyDescent="0.25">
      <c r="A30" s="23"/>
      <c r="B30" s="27" t="s">
        <v>52</v>
      </c>
      <c r="C30" s="24">
        <f>SUBTOTAL(103,Register2[Transaction Description])</f>
        <v>16</v>
      </c>
      <c r="D30" s="26" t="s">
        <v>53</v>
      </c>
      <c r="E30" s="25">
        <f>SUBTOTAL(109,Register2[Withdrawal])</f>
        <v>780.61</v>
      </c>
      <c r="F30" s="25">
        <f>SUBTOTAL(109,Register2[Deposit])</f>
        <v>1751</v>
      </c>
      <c r="G30" s="22"/>
    </row>
  </sheetData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4EB6B3-41CC-40A1-A44D-EA5113923990}">
          <x14:formula1>
            <xm:f>'Categories (2)'!$A:$A</xm:f>
          </x14:formula1>
          <xm:sqref>D31:D1048576 D24:D29 D2:D22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4EAB-1EA9-4342-86B3-BD3BF6E9C0A2}">
  <sheetPr>
    <tabColor rgb="FFFF0000"/>
  </sheetPr>
  <dimension ref="A1:A21"/>
  <sheetViews>
    <sheetView workbookViewId="0">
      <selection activeCell="A16" sqref="A16"/>
    </sheetView>
  </sheetViews>
  <sheetFormatPr defaultRowHeight="13.8" x14ac:dyDescent="0.25"/>
  <cols>
    <col min="1" max="1" width="27.59765625" style="34" customWidth="1"/>
  </cols>
  <sheetData>
    <row r="1" spans="1:1" x14ac:dyDescent="0.25">
      <c r="A1" s="33" t="s">
        <v>39</v>
      </c>
    </row>
    <row r="2" spans="1:1" x14ac:dyDescent="0.25">
      <c r="A2" s="33" t="s">
        <v>11</v>
      </c>
    </row>
    <row r="3" spans="1:1" x14ac:dyDescent="0.25">
      <c r="A3" s="33" t="s">
        <v>12</v>
      </c>
    </row>
    <row r="4" spans="1:1" x14ac:dyDescent="0.25">
      <c r="A4" s="33" t="s">
        <v>16</v>
      </c>
    </row>
    <row r="5" spans="1:1" x14ac:dyDescent="0.25">
      <c r="A5" s="33" t="s">
        <v>20</v>
      </c>
    </row>
    <row r="6" spans="1:1" x14ac:dyDescent="0.25">
      <c r="A6" s="33" t="s">
        <v>10</v>
      </c>
    </row>
    <row r="7" spans="1:1" x14ac:dyDescent="0.25">
      <c r="A7" s="33" t="s">
        <v>17</v>
      </c>
    </row>
    <row r="8" spans="1:1" x14ac:dyDescent="0.25">
      <c r="A8" s="33" t="s">
        <v>18</v>
      </c>
    </row>
    <row r="9" spans="1:1" x14ac:dyDescent="0.25">
      <c r="A9" s="33" t="s">
        <v>15</v>
      </c>
    </row>
    <row r="10" spans="1:1" x14ac:dyDescent="0.25">
      <c r="A10" s="33" t="s">
        <v>36</v>
      </c>
    </row>
    <row r="11" spans="1:1" x14ac:dyDescent="0.25">
      <c r="A11" s="33" t="s">
        <v>38</v>
      </c>
    </row>
    <row r="12" spans="1:1" x14ac:dyDescent="0.25">
      <c r="A12" s="33" t="s">
        <v>8</v>
      </c>
    </row>
    <row r="13" spans="1:1" x14ac:dyDescent="0.25">
      <c r="A13" s="33" t="s">
        <v>19</v>
      </c>
    </row>
    <row r="14" spans="1:1" x14ac:dyDescent="0.25">
      <c r="A14" s="33" t="s">
        <v>13</v>
      </c>
    </row>
    <row r="15" spans="1:1" x14ac:dyDescent="0.25">
      <c r="A15" s="33" t="s">
        <v>37</v>
      </c>
    </row>
    <row r="16" spans="1:1" x14ac:dyDescent="0.25">
      <c r="A16" s="33" t="s">
        <v>9</v>
      </c>
    </row>
    <row r="17" spans="1:1" x14ac:dyDescent="0.25">
      <c r="A17" s="33" t="s">
        <v>14</v>
      </c>
    </row>
    <row r="18" spans="1:1" x14ac:dyDescent="0.25">
      <c r="A18" s="33" t="s">
        <v>21</v>
      </c>
    </row>
    <row r="19" spans="1:1" x14ac:dyDescent="0.25">
      <c r="A19" s="33" t="s">
        <v>41</v>
      </c>
    </row>
    <row r="20" spans="1:1" x14ac:dyDescent="0.25">
      <c r="A20" s="33" t="s">
        <v>22</v>
      </c>
    </row>
    <row r="21" spans="1:1" x14ac:dyDescent="0.25">
      <c r="A21" s="33" t="s">
        <v>47</v>
      </c>
    </row>
  </sheetData>
  <sortState xmlns:xlrd2="http://schemas.microsoft.com/office/spreadsheetml/2017/richdata2" ref="A1:A21">
    <sortCondition ref="A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FD4A-B6BF-4440-A6D5-D7DFB4D13F3C}">
  <sheetPr>
    <tabColor rgb="FFFF6565"/>
  </sheetPr>
  <dimension ref="A1:A21"/>
  <sheetViews>
    <sheetView workbookViewId="0">
      <selection activeCell="A16" sqref="A16"/>
    </sheetView>
  </sheetViews>
  <sheetFormatPr defaultRowHeight="13.8" x14ac:dyDescent="0.25"/>
  <cols>
    <col min="1" max="1" width="27.59765625" style="34" customWidth="1"/>
  </cols>
  <sheetData>
    <row r="1" spans="1:1" x14ac:dyDescent="0.25">
      <c r="A1" s="33" t="s">
        <v>39</v>
      </c>
    </row>
    <row r="2" spans="1:1" x14ac:dyDescent="0.25">
      <c r="A2" s="33" t="s">
        <v>11</v>
      </c>
    </row>
    <row r="3" spans="1:1" x14ac:dyDescent="0.25">
      <c r="A3" s="33" t="s">
        <v>12</v>
      </c>
    </row>
    <row r="4" spans="1:1" x14ac:dyDescent="0.25">
      <c r="A4" s="33" t="s">
        <v>16</v>
      </c>
    </row>
    <row r="5" spans="1:1" x14ac:dyDescent="0.25">
      <c r="A5" s="33" t="s">
        <v>20</v>
      </c>
    </row>
    <row r="6" spans="1:1" x14ac:dyDescent="0.25">
      <c r="A6" s="33" t="s">
        <v>10</v>
      </c>
    </row>
    <row r="7" spans="1:1" x14ac:dyDescent="0.25">
      <c r="A7" s="33" t="s">
        <v>17</v>
      </c>
    </row>
    <row r="8" spans="1:1" x14ac:dyDescent="0.25">
      <c r="A8" s="33" t="s">
        <v>18</v>
      </c>
    </row>
    <row r="9" spans="1:1" x14ac:dyDescent="0.25">
      <c r="A9" s="33" t="s">
        <v>15</v>
      </c>
    </row>
    <row r="10" spans="1:1" x14ac:dyDescent="0.25">
      <c r="A10" s="33" t="s">
        <v>36</v>
      </c>
    </row>
    <row r="11" spans="1:1" x14ac:dyDescent="0.25">
      <c r="A11" s="33" t="s">
        <v>38</v>
      </c>
    </row>
    <row r="12" spans="1:1" x14ac:dyDescent="0.25">
      <c r="A12" s="33" t="s">
        <v>8</v>
      </c>
    </row>
    <row r="13" spans="1:1" x14ac:dyDescent="0.25">
      <c r="A13" s="33" t="s">
        <v>19</v>
      </c>
    </row>
    <row r="14" spans="1:1" x14ac:dyDescent="0.25">
      <c r="A14" s="33" t="s">
        <v>13</v>
      </c>
    </row>
    <row r="15" spans="1:1" x14ac:dyDescent="0.25">
      <c r="A15" s="33" t="s">
        <v>37</v>
      </c>
    </row>
    <row r="16" spans="1:1" x14ac:dyDescent="0.25">
      <c r="A16" s="33" t="s">
        <v>9</v>
      </c>
    </row>
    <row r="17" spans="1:1" x14ac:dyDescent="0.25">
      <c r="A17" s="33" t="s">
        <v>14</v>
      </c>
    </row>
    <row r="18" spans="1:1" x14ac:dyDescent="0.25">
      <c r="A18" s="33" t="s">
        <v>21</v>
      </c>
    </row>
    <row r="19" spans="1:1" x14ac:dyDescent="0.25">
      <c r="A19" s="33" t="s">
        <v>41</v>
      </c>
    </row>
    <row r="20" spans="1:1" x14ac:dyDescent="0.25">
      <c r="A20" s="33" t="s">
        <v>22</v>
      </c>
    </row>
    <row r="21" spans="1:1" x14ac:dyDescent="0.25">
      <c r="A21" s="33" t="s">
        <v>47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0728-FAE2-4CA9-9554-BF4F8ECA38EF}">
  <sheetPr>
    <tabColor theme="7"/>
  </sheetPr>
  <dimension ref="A3:C19"/>
  <sheetViews>
    <sheetView workbookViewId="0">
      <selection activeCell="B27" sqref="B27"/>
    </sheetView>
  </sheetViews>
  <sheetFormatPr defaultRowHeight="13.8" x14ac:dyDescent="0.25"/>
  <cols>
    <col min="1" max="1" width="24.59765625" style="29" customWidth="1"/>
    <col min="2" max="2" width="18.09765625" style="31" customWidth="1"/>
    <col min="3" max="3" width="14.5" style="31" customWidth="1"/>
  </cols>
  <sheetData>
    <row r="3" spans="1:3" x14ac:dyDescent="0.25">
      <c r="A3" s="30" t="s">
        <v>42</v>
      </c>
      <c r="B3" s="31" t="s">
        <v>45</v>
      </c>
      <c r="C3" s="31" t="s">
        <v>46</v>
      </c>
    </row>
    <row r="4" spans="1:3" x14ac:dyDescent="0.25">
      <c r="A4" s="32" t="s">
        <v>39</v>
      </c>
      <c r="B4" s="31">
        <v>21.69</v>
      </c>
    </row>
    <row r="5" spans="1:3" x14ac:dyDescent="0.25">
      <c r="A5" s="32" t="s">
        <v>12</v>
      </c>
      <c r="B5" s="31">
        <v>346.5</v>
      </c>
    </row>
    <row r="6" spans="1:3" x14ac:dyDescent="0.25">
      <c r="A6" s="32" t="s">
        <v>16</v>
      </c>
      <c r="B6" s="31">
        <v>182.33</v>
      </c>
    </row>
    <row r="7" spans="1:3" x14ac:dyDescent="0.25">
      <c r="A7" s="32" t="s">
        <v>20</v>
      </c>
      <c r="B7" s="31">
        <v>171.44</v>
      </c>
    </row>
    <row r="8" spans="1:3" x14ac:dyDescent="0.25">
      <c r="A8" s="32" t="s">
        <v>10</v>
      </c>
      <c r="B8" s="31">
        <v>200</v>
      </c>
    </row>
    <row r="9" spans="1:3" x14ac:dyDescent="0.25">
      <c r="A9" s="32" t="s">
        <v>17</v>
      </c>
      <c r="B9" s="31">
        <v>21.55</v>
      </c>
    </row>
    <row r="10" spans="1:3" x14ac:dyDescent="0.25">
      <c r="A10" s="32" t="s">
        <v>36</v>
      </c>
      <c r="C10" s="31">
        <v>124.75</v>
      </c>
    </row>
    <row r="11" spans="1:3" x14ac:dyDescent="0.25">
      <c r="A11" s="32" t="s">
        <v>8</v>
      </c>
      <c r="B11" s="31">
        <v>81.09</v>
      </c>
    </row>
    <row r="12" spans="1:3" x14ac:dyDescent="0.25">
      <c r="A12" s="32" t="s">
        <v>19</v>
      </c>
      <c r="B12" s="31">
        <v>14.47</v>
      </c>
    </row>
    <row r="13" spans="1:3" x14ac:dyDescent="0.25">
      <c r="A13" s="32" t="s">
        <v>9</v>
      </c>
      <c r="B13" s="31">
        <v>3.36</v>
      </c>
    </row>
    <row r="14" spans="1:3" x14ac:dyDescent="0.25">
      <c r="A14" s="32" t="s">
        <v>14</v>
      </c>
      <c r="B14" s="31">
        <v>40</v>
      </c>
    </row>
    <row r="15" spans="1:3" x14ac:dyDescent="0.25">
      <c r="A15" s="32" t="s">
        <v>41</v>
      </c>
      <c r="B15" s="31">
        <v>318.22000000000003</v>
      </c>
    </row>
    <row r="16" spans="1:3" x14ac:dyDescent="0.25">
      <c r="A16" s="32" t="s">
        <v>22</v>
      </c>
      <c r="B16" s="31">
        <v>0</v>
      </c>
      <c r="C16" s="31">
        <v>2132.3000000000002</v>
      </c>
    </row>
    <row r="17" spans="1:3" x14ac:dyDescent="0.25">
      <c r="A17" s="32" t="s">
        <v>23</v>
      </c>
      <c r="B17" s="31">
        <v>52.59</v>
      </c>
    </row>
    <row r="18" spans="1:3" x14ac:dyDescent="0.25">
      <c r="A18" s="32" t="s">
        <v>43</v>
      </c>
      <c r="B18" s="31">
        <v>0</v>
      </c>
      <c r="C18" s="31">
        <v>0</v>
      </c>
    </row>
    <row r="19" spans="1:3" x14ac:dyDescent="0.25">
      <c r="A19" s="32" t="s">
        <v>44</v>
      </c>
      <c r="B19" s="31">
        <v>1453.2399999999998</v>
      </c>
      <c r="C19" s="31">
        <v>2257.0500000000002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E012-015F-4455-BA7A-313064C5B4EB}">
  <sheetPr>
    <tabColor rgb="FFFFDA65"/>
  </sheetPr>
  <dimension ref="A3:C19"/>
  <sheetViews>
    <sheetView workbookViewId="0">
      <selection activeCell="B23" sqref="B23"/>
    </sheetView>
  </sheetViews>
  <sheetFormatPr defaultRowHeight="13.8" x14ac:dyDescent="0.25"/>
  <cols>
    <col min="1" max="1" width="14.296875" style="29" bestFit="1" customWidth="1"/>
    <col min="2" max="2" width="16" style="31" bestFit="1" customWidth="1"/>
    <col min="3" max="3" width="13.19921875" style="31" bestFit="1" customWidth="1"/>
  </cols>
  <sheetData>
    <row r="3" spans="1:3" x14ac:dyDescent="0.25">
      <c r="A3" s="30" t="s">
        <v>42</v>
      </c>
      <c r="B3" s="31" t="s">
        <v>45</v>
      </c>
      <c r="C3" s="31" t="s">
        <v>46</v>
      </c>
    </row>
    <row r="4" spans="1:3" x14ac:dyDescent="0.25">
      <c r="A4" s="32" t="s">
        <v>39</v>
      </c>
      <c r="B4" s="31">
        <v>21.69</v>
      </c>
    </row>
    <row r="5" spans="1:3" x14ac:dyDescent="0.25">
      <c r="A5" s="32" t="s">
        <v>12</v>
      </c>
      <c r="B5" s="31">
        <v>457</v>
      </c>
    </row>
    <row r="6" spans="1:3" x14ac:dyDescent="0.25">
      <c r="A6" s="32" t="s">
        <v>10</v>
      </c>
      <c r="B6" s="31">
        <v>50</v>
      </c>
    </row>
    <row r="7" spans="1:3" x14ac:dyDescent="0.25">
      <c r="A7" s="32" t="s">
        <v>17</v>
      </c>
      <c r="B7" s="31">
        <v>100.41</v>
      </c>
    </row>
    <row r="8" spans="1:3" x14ac:dyDescent="0.25">
      <c r="A8" s="32" t="s">
        <v>8</v>
      </c>
      <c r="B8" s="31">
        <v>81.09</v>
      </c>
    </row>
    <row r="9" spans="1:3" x14ac:dyDescent="0.25">
      <c r="A9" s="32" t="s">
        <v>19</v>
      </c>
      <c r="B9" s="31">
        <v>14.47</v>
      </c>
    </row>
    <row r="10" spans="1:3" x14ac:dyDescent="0.25">
      <c r="A10" s="32" t="s">
        <v>9</v>
      </c>
      <c r="B10" s="31">
        <v>3.36</v>
      </c>
    </row>
    <row r="11" spans="1:3" x14ac:dyDescent="0.25">
      <c r="A11" s="32" t="s">
        <v>22</v>
      </c>
      <c r="B11" s="31">
        <v>0</v>
      </c>
      <c r="C11" s="31">
        <v>1700</v>
      </c>
    </row>
    <row r="12" spans="1:3" x14ac:dyDescent="0.25">
      <c r="A12" s="32" t="s">
        <v>43</v>
      </c>
      <c r="B12" s="31">
        <v>0</v>
      </c>
      <c r="C12" s="31">
        <v>51</v>
      </c>
    </row>
    <row r="13" spans="1:3" x14ac:dyDescent="0.25">
      <c r="A13" s="32" t="s">
        <v>47</v>
      </c>
      <c r="B13" s="31">
        <v>52.59</v>
      </c>
    </row>
    <row r="14" spans="1:3" x14ac:dyDescent="0.25">
      <c r="A14" s="32" t="s">
        <v>44</v>
      </c>
      <c r="B14" s="31">
        <v>780.61000000000013</v>
      </c>
      <c r="C14" s="31">
        <v>1751</v>
      </c>
    </row>
    <row r="15" spans="1:3" x14ac:dyDescent="0.25">
      <c r="A15"/>
      <c r="B15"/>
      <c r="C15"/>
    </row>
    <row r="16" spans="1:3" x14ac:dyDescent="0.25">
      <c r="A16"/>
      <c r="B16"/>
      <c r="C16"/>
    </row>
    <row r="17" customFormat="1" x14ac:dyDescent="0.25"/>
    <row r="18" customFormat="1" x14ac:dyDescent="0.25"/>
    <row r="19" customFormat="1" x14ac:dyDescent="0.25"/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Register</vt:lpstr>
      <vt:lpstr>Register (2)</vt:lpstr>
      <vt:lpstr>Categories</vt:lpstr>
      <vt:lpstr>Categories (2)</vt:lpstr>
      <vt:lpstr>Chart</vt:lpstr>
      <vt:lpstr>Chart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</dc:creator>
  <cp:lastModifiedBy>Clay Gibney</cp:lastModifiedBy>
  <dcterms:created xsi:type="dcterms:W3CDTF">2019-07-28T23:47:15Z</dcterms:created>
  <dcterms:modified xsi:type="dcterms:W3CDTF">2021-08-13T12:51:26Z</dcterms:modified>
</cp:coreProperties>
</file>